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10" windowHeight="7290" tabRatio="908" activeTab="0"/>
  </bookViews>
  <sheets>
    <sheet name="zš celkem" sheetId="1" r:id="rId1"/>
    <sheet name=" 1- podrobný rozpis Průchodní" sheetId="2" r:id="rId2"/>
    <sheet name="1-podrobný rozpis Nábřežní" sheetId="3" r:id="rId3"/>
    <sheet name="1-podrobný rozpis B.Němcové" sheetId="4" r:id="rId4"/>
    <sheet name="1 podrobný rozpis ŠJ" sheetId="5" r:id="rId5"/>
    <sheet name="2 požadavek investice BN" sheetId="6" r:id="rId6"/>
    <sheet name="2 požadavek investice PR" sheetId="7" r:id="rId7"/>
    <sheet name="2 požadavek investice Nb" sheetId="8" r:id="rId8"/>
    <sheet name="2 požadavek na investice ŠJ" sheetId="9" r:id="rId9"/>
    <sheet name="3 opravy a vyb. PR" sheetId="10" r:id="rId10"/>
    <sheet name="3 opravy a vyb. BN" sheetId="11" r:id="rId11"/>
    <sheet name="3 opravy a vyb. Nb" sheetId="12" r:id="rId12"/>
    <sheet name="3 opravy a vyb. ŠJ" sheetId="13" r:id="rId13"/>
    <sheet name="4_souhrn PR" sheetId="14" r:id="rId14"/>
    <sheet name="4_souhrn NB" sheetId="15" r:id="rId15"/>
    <sheet name="4_souhrn BN" sheetId="16" r:id="rId16"/>
    <sheet name="4_souhrnŠJ" sheetId="17" r:id="rId17"/>
    <sheet name="4_ souhrnZŠ" sheetId="18" r:id="rId18"/>
  </sheets>
  <definedNames/>
  <calcPr fullCalcOnLoad="1"/>
</workbook>
</file>

<file path=xl/sharedStrings.xml><?xml version="1.0" encoding="utf-8"?>
<sst xmlns="http://schemas.openxmlformats.org/spreadsheetml/2006/main" count="929" uniqueCount="187">
  <si>
    <t>2.</t>
  </si>
  <si>
    <t>Ukazatel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</si>
  <si>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</si>
  <si>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</si>
  <si>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</si>
  <si>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</si>
  <si>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</si>
  <si>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</si>
  <si>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</si>
  <si>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</si>
  <si>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</si>
  <si>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</si>
  <si>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</si>
  <si>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 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</si>
  <si>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</si>
  <si>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</si>
  <si>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</si>
  <si>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</si>
  <si>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</si>
  <si>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</si>
  <si>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</si>
  <si>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</si>
  <si>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</si>
  <si>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</si>
  <si>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</si>
  <si>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</si>
  <si>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</si>
  <si>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</si>
  <si>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</si>
  <si>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</si>
  <si>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</si>
  <si>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</si>
  <si>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</si>
  <si>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 xml:space="preserve"> / v tis. Kč  /</t>
  </si>
  <si>
    <t>Náklady PO - účtová tř. 5 celkem</t>
  </si>
  <si>
    <t>z toho :</t>
  </si>
  <si>
    <t>Mzdové náklady (číslo účtu 521)</t>
  </si>
  <si>
    <t>platy zaměstnanců</t>
  </si>
  <si>
    <t>OON</t>
  </si>
  <si>
    <t>Manka a škody (číslo účtu 548)</t>
  </si>
  <si>
    <t>Výnosy z činnosti PO - účtová tř. 6 celkem</t>
  </si>
  <si>
    <t>Tržby z prodeje služeb (číslo účtu 602)</t>
  </si>
  <si>
    <t>příspěvek na provoz</t>
  </si>
  <si>
    <t>příspěvek na provoz - odpisy</t>
  </si>
  <si>
    <t>stravování</t>
  </si>
  <si>
    <t xml:space="preserve">Pozn. : </t>
  </si>
  <si>
    <t>Cestovné (512)</t>
  </si>
  <si>
    <t>Opravy a udržování  (511)</t>
  </si>
  <si>
    <t>Ostatní služby (518)</t>
  </si>
  <si>
    <t>Zákonné sociální pojištění (524)</t>
  </si>
  <si>
    <t>Ostatní sociální pojištění (525)</t>
  </si>
  <si>
    <t>Ostatní náklady (549)</t>
  </si>
  <si>
    <t>Odpisy dlouh. nehmot. a hmot. majetku ( 551)</t>
  </si>
  <si>
    <t>Ostatní výnosy z činnosti (649)</t>
  </si>
  <si>
    <t>Úroky (662)</t>
  </si>
  <si>
    <t>Tržby z prodeje dlouhod. hmot. a nehm.majetku (651)</t>
  </si>
  <si>
    <t>Výnosy z transferů (672)</t>
  </si>
  <si>
    <t>Výnosy z pronájmu (603)</t>
  </si>
  <si>
    <t>Daně a poplatky (531,532 a 538)</t>
  </si>
  <si>
    <t>Kontrola /ř.č.18-ř.č.1/</t>
  </si>
  <si>
    <t>Pořízení drobného dlouhodobého majetku (558)</t>
  </si>
  <si>
    <t xml:space="preserve">návrh střednědobého výhledu </t>
  </si>
  <si>
    <t>Výnosy</t>
  </si>
  <si>
    <t>Příspěvek ze SR</t>
  </si>
  <si>
    <t>Ostatní příjmy z dotačních titulů</t>
  </si>
  <si>
    <t>Vlastní příjmy</t>
  </si>
  <si>
    <t>z toho:</t>
  </si>
  <si>
    <t>Příspěvek  od zřizovatele</t>
  </si>
  <si>
    <t>provoz</t>
  </si>
  <si>
    <t>odpisy</t>
  </si>
  <si>
    <t>opravy a vybavení</t>
  </si>
  <si>
    <t>Náklady</t>
  </si>
  <si>
    <t>provozní (HČ+DČ)</t>
  </si>
  <si>
    <t>osobní</t>
  </si>
  <si>
    <t>rozpočet schválený</t>
  </si>
  <si>
    <t>střednědobý výhled</t>
  </si>
  <si>
    <t>v tis. Kč</t>
  </si>
  <si>
    <t>celkem</t>
  </si>
  <si>
    <t>Sejmuto dne:</t>
  </si>
  <si>
    <t>příspěvek na přímé náklady na vzdělávání</t>
  </si>
  <si>
    <t>příspěvek ze SR - (asistenti, soutěže apod.)</t>
  </si>
  <si>
    <t>ostatní dotační tituly z EU</t>
  </si>
  <si>
    <t>ostatní (ÚP apod.)</t>
  </si>
  <si>
    <t>Návrh  v tis. Kč</t>
  </si>
  <si>
    <t>požadavek na investice</t>
  </si>
  <si>
    <t>z toho</t>
  </si>
  <si>
    <t>zřizovatel</t>
  </si>
  <si>
    <t>investiční fond PO</t>
  </si>
  <si>
    <t>komentář</t>
  </si>
  <si>
    <t>příspěvek zřizovatele</t>
  </si>
  <si>
    <t>Použití fondů (648)</t>
  </si>
  <si>
    <t>33.</t>
  </si>
  <si>
    <t>34.</t>
  </si>
  <si>
    <t>35.</t>
  </si>
  <si>
    <t>36.</t>
  </si>
  <si>
    <r>
      <t xml:space="preserve">Spotřeba materiálu  </t>
    </r>
    <r>
      <rPr>
        <sz val="9"/>
        <rFont val="Cambria"/>
        <family val="1"/>
      </rPr>
      <t>( 501)</t>
    </r>
  </si>
  <si>
    <r>
      <t xml:space="preserve">Spotřeba energie </t>
    </r>
    <r>
      <rPr>
        <sz val="9"/>
        <rFont val="Cambria"/>
        <family val="1"/>
      </rPr>
      <t>(502)</t>
    </r>
  </si>
  <si>
    <t>Zákonné sociální náklady (527)</t>
  </si>
  <si>
    <t>návrh rozpočtu</t>
  </si>
  <si>
    <t>příspěvek na opravy a vybavení</t>
  </si>
  <si>
    <t>požadavek na opravy a vybavení</t>
  </si>
  <si>
    <t>vlastní zdroje</t>
  </si>
  <si>
    <t>Základní škola Jeseník, příspěvková organizace</t>
  </si>
  <si>
    <t>IČO: 70599921</t>
  </si>
  <si>
    <t>Pracoviště:</t>
  </si>
  <si>
    <t>Průchodní</t>
  </si>
  <si>
    <t>IČ: 70599921</t>
  </si>
  <si>
    <t>Pracoviště B. Němcové</t>
  </si>
  <si>
    <t>Pracoviště Průchodní</t>
  </si>
  <si>
    <r>
      <t xml:space="preserve">Pracoviště: </t>
    </r>
    <r>
      <rPr>
        <b/>
        <sz val="10"/>
        <rFont val="Cambria"/>
        <family val="1"/>
      </rPr>
      <t>ŠJ - výdejny</t>
    </r>
  </si>
  <si>
    <t>Pracoviště: Školní jídelna - výdejny</t>
  </si>
  <si>
    <t>Pracoviště: B. Němcové</t>
  </si>
  <si>
    <t>Reprefond (513)</t>
  </si>
  <si>
    <t>Pracoviště: Nábřežní</t>
  </si>
  <si>
    <r>
      <t>z toho:</t>
    </r>
    <r>
      <rPr>
        <sz val="10"/>
        <rFont val="Cambria"/>
        <family val="1"/>
      </rPr>
      <t xml:space="preserve"> úplata </t>
    </r>
  </si>
  <si>
    <r>
      <t>z toho:</t>
    </r>
    <r>
      <rPr>
        <sz val="9"/>
        <rFont val="Cambria"/>
        <family val="1"/>
      </rPr>
      <t xml:space="preserve"> úplata </t>
    </r>
  </si>
  <si>
    <t>Nábřežní</t>
  </si>
  <si>
    <t>Boženy Němcové</t>
  </si>
  <si>
    <t>školní jídelna</t>
  </si>
  <si>
    <t xml:space="preserve">V Jeseníku dne: </t>
  </si>
  <si>
    <t xml:space="preserve">Vypracovala:  </t>
  </si>
  <si>
    <t xml:space="preserve">Schválil: </t>
  </si>
  <si>
    <t xml:space="preserve">Schválil:  </t>
  </si>
  <si>
    <t xml:space="preserve">Vypracovala: </t>
  </si>
  <si>
    <t>střednědobý výhled rozpočtu 2024</t>
  </si>
  <si>
    <t>Návrh střednědobého výhledu 2023 - 2025</t>
  </si>
  <si>
    <t>rozpočet schválený 2022</t>
  </si>
  <si>
    <t>návrh rozpočtu 2023</t>
  </si>
  <si>
    <t>střednědobý výhled rozpočtu 2025</t>
  </si>
  <si>
    <t>příspěvek na sportovní třídy</t>
  </si>
  <si>
    <t>31.</t>
  </si>
  <si>
    <t>sportovní třídy</t>
  </si>
  <si>
    <t>sport</t>
  </si>
  <si>
    <t>Základní škola Jeseník, příspěvková rganizace</t>
  </si>
  <si>
    <t>střecha na hlavní budově (laický odhad ceny)</t>
  </si>
  <si>
    <t>Nové edukační a herní prvky - areál Voršilek</t>
  </si>
  <si>
    <t>Obnova vybavení kmenových učeben (tabule, nábytek)</t>
  </si>
  <si>
    <t>rekonstrukce střechy a kopule hvězdárny (odhad)</t>
  </si>
  <si>
    <t>Výmeně podlahové krytiny - hlavní budova 1.P)</t>
  </si>
  <si>
    <t xml:space="preserve">obnova kmenových učeben </t>
  </si>
  <si>
    <t>Obnova vybavení kmenových učeben</t>
  </si>
  <si>
    <t>vodoinstalace - havarijní stav dle projektové dokumentace</t>
  </si>
  <si>
    <t>atletická dráha a doskočiště</t>
  </si>
  <si>
    <t>Rekonstrukce výdejny stravy - výměna obložení (společně s rekonstrukcí vodoinstalace) BN</t>
  </si>
  <si>
    <t>Myčka nádobí BN</t>
  </si>
  <si>
    <t>Myčka nádobí Nábřežní</t>
  </si>
  <si>
    <t>Malování</t>
  </si>
  <si>
    <t>Opravy a opravy po revizích</t>
  </si>
  <si>
    <t>Výměna podlah (PVC)</t>
  </si>
  <si>
    <t>PC, projektory, tabule</t>
  </si>
  <si>
    <t>Zahradní technika (křovinořez, nůžky na živý plot)</t>
  </si>
  <si>
    <t>Nábytek</t>
  </si>
  <si>
    <t>Opravy po revizích</t>
  </si>
  <si>
    <t>Mgr. Dominik Liberda</t>
  </si>
  <si>
    <t>Eva Němcová</t>
  </si>
  <si>
    <t>herní prvek na stávající školní zahradu</t>
  </si>
  <si>
    <t xml:space="preserve"> Projekt školní zahrada -(bude zažádáno o dotaci v rámci IROP)</t>
  </si>
  <si>
    <t>oprava střechy</t>
  </si>
  <si>
    <t>renovace školní výdejny, úprava systému stravování</t>
  </si>
  <si>
    <t xml:space="preserve"> klimatizace - hygienicky nepřípustné teploty ve třídách v slunečných jarních a letních dnech (odhad)</t>
  </si>
  <si>
    <t>venkovní žaluzie (rolety)</t>
  </si>
  <si>
    <t>Výmena podlahové krytiny - hlavní budova 2.P</t>
  </si>
  <si>
    <t>Odstranění vlhkosti na hlavní budově - sanace</t>
  </si>
  <si>
    <t>výměna podlahové krytiny ve 2. patře</t>
  </si>
  <si>
    <t>výměna kotelny na budově s TV</t>
  </si>
  <si>
    <t>obnova povrchu sportoviště</t>
  </si>
  <si>
    <t>výměna školního rozhlasu</t>
  </si>
  <si>
    <t>venkovní žaluzie (rolety) - hygienicky nepřípustné teploty ve třídách  (odhad)</t>
  </si>
  <si>
    <t>venkovní učebna</t>
  </si>
  <si>
    <t>mobilář před školou, výsadba zeleně</t>
  </si>
  <si>
    <t>revitalizace sportovného areálu, výsadba zeleně</t>
  </si>
  <si>
    <t>workoutové hřiště, beachvolejbalové hřiště</t>
  </si>
  <si>
    <t>revitalizace areálu - Etapa ( parkoviště)</t>
  </si>
  <si>
    <t>rekonstukce střechy</t>
  </si>
  <si>
    <t>ohřívač jídla BN</t>
  </si>
  <si>
    <t>doplnění vybavení při změně systému výdeje stravy</t>
  </si>
  <si>
    <t xml:space="preserve">Střednědobý výhled rozpočtu příspěvkové organizace </t>
  </si>
  <si>
    <t>čj: MJ/47727/2022</t>
  </si>
  <si>
    <t>celkem ZŠ</t>
  </si>
  <si>
    <t>ZŠ Nábřežní</t>
  </si>
  <si>
    <t>ZŠ Průchodní</t>
  </si>
  <si>
    <t>Školní jídelna - výdejna</t>
  </si>
  <si>
    <t>ZŠ B. Němcové</t>
  </si>
  <si>
    <t>Schváleno usnesením rady města č. 3575 ze dne 30.8.2022</t>
  </si>
  <si>
    <t>Vypracovala: Eva Němcová</t>
  </si>
  <si>
    <t>Schválil: Mgr. Dominik Liberda</t>
  </si>
  <si>
    <t>Vyvěšeno dne: 9.9.2022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</si>
</sst>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_ ;[Red]\-#,##0\ "/>
    <numFmt numFmtId="168" formatCode="[$-405]d\.\ mmmm\ yyyy"/>
  </numFmts>
  <fonts count="65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0"/>
      <name val="Comic Sans MS"/>
      <family val="4"/>
    </font>
    <font>
      <sz val="14"/>
      <name val="Comic Sans MS"/>
      <family val="4"/>
    </font>
    <font>
      <i/>
      <sz val="10"/>
      <name val="Comic Sans MS"/>
      <family val="4"/>
    </font>
    <font>
      <b/>
      <u val="single"/>
      <sz val="12"/>
      <name val="Comic Sans MS"/>
      <family val="4"/>
    </font>
    <font>
      <sz val="10"/>
      <name val="Cambria"/>
      <family val="1"/>
    </font>
    <font>
      <sz val="9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mbria"/>
      <family val="1"/>
    </font>
    <font>
      <b/>
      <sz val="14"/>
      <name val="Cambria"/>
      <family val="1"/>
    </font>
    <font>
      <b/>
      <i/>
      <sz val="10"/>
      <name val="Cambria"/>
      <family val="1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sz val="12"/>
      <name val="Cambria"/>
      <family val="1"/>
    </font>
    <font>
      <b/>
      <sz val="11"/>
      <name val="Cambria"/>
      <family val="1"/>
    </font>
    <font>
      <b/>
      <sz val="9"/>
      <name val="Cambria"/>
      <family val="1"/>
    </font>
    <font>
      <sz val="9"/>
      <color indexed="40"/>
      <name val="Cambria"/>
      <family val="1"/>
    </font>
    <font>
      <b/>
      <sz val="10"/>
      <color indexed="8"/>
      <name val="Cambria"/>
      <family val="1"/>
    </font>
    <font>
      <b/>
      <sz val="8"/>
      <name val="Cambria"/>
      <family val="1"/>
    </font>
    <font>
      <b/>
      <i/>
      <sz val="12"/>
      <name val="Cambria"/>
      <family val="1"/>
    </font>
    <font>
      <i/>
      <sz val="10"/>
      <name val="Cambria"/>
      <family val="1"/>
    </font>
    <font>
      <b/>
      <sz val="8"/>
      <color indexed="8"/>
      <name val="Cambria"/>
      <family val="1"/>
    </font>
    <font>
      <b/>
      <i/>
      <sz val="8"/>
      <name val="Cambria"/>
      <family val="1"/>
    </font>
    <font>
      <b/>
      <i/>
      <sz val="10"/>
      <name val="Arial CE"/>
      <family val="0"/>
    </font>
    <font>
      <sz val="11"/>
      <name val="Cambria"/>
      <family val="1"/>
    </font>
    <font>
      <sz val="11"/>
      <name val="Arial CE"/>
      <family val="0"/>
    </font>
    <font>
      <sz val="11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B0F0"/>
      <name val="Cambria"/>
      <family val="1"/>
    </font>
    <font>
      <sz val="11"/>
      <color rgb="FF000000"/>
      <name val="Cambria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26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ck">
        <color indexed="19"/>
      </left>
      <right>
        <color indexed="63"/>
      </right>
      <top>
        <color indexed="63"/>
      </top>
      <bottom style="thick">
        <color indexed="19"/>
      </bottom>
    </border>
    <border>
      <left style="thick">
        <color indexed="19"/>
      </left>
      <right>
        <color indexed="63"/>
      </right>
      <top>
        <color indexed="63"/>
      </top>
      <bottom style="hair"/>
    </border>
    <border>
      <left style="medium">
        <color indexed="19"/>
      </left>
      <right>
        <color indexed="63"/>
      </right>
      <top style="medium">
        <color indexed="19"/>
      </top>
      <bottom style="hair"/>
    </border>
    <border>
      <left>
        <color indexed="63"/>
      </left>
      <right>
        <color indexed="63"/>
      </right>
      <top style="medium">
        <color indexed="19"/>
      </top>
      <bottom style="hair"/>
    </border>
    <border>
      <left style="thick">
        <color indexed="19"/>
      </left>
      <right>
        <color indexed="63"/>
      </right>
      <top style="hair"/>
      <bottom style="hair"/>
    </border>
    <border>
      <left style="medium">
        <color indexed="19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>
        <color indexed="19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>
        <color indexed="19"/>
      </left>
      <right>
        <color indexed="63"/>
      </right>
      <top style="medium">
        <color indexed="19"/>
      </top>
      <bottom style="medium">
        <color indexed="19"/>
      </bottom>
    </border>
    <border>
      <left>
        <color indexed="63"/>
      </left>
      <right>
        <color indexed="63"/>
      </right>
      <top style="medium">
        <color indexed="19"/>
      </top>
      <bottom style="medium">
        <color indexed="19"/>
      </bottom>
    </border>
    <border>
      <left>
        <color indexed="63"/>
      </left>
      <right style="medium">
        <color indexed="19"/>
      </right>
      <top style="medium">
        <color indexed="19"/>
      </top>
      <bottom style="medium">
        <color indexed="19"/>
      </bottom>
    </border>
    <border>
      <left style="thick">
        <color indexed="19"/>
      </left>
      <right>
        <color indexed="63"/>
      </right>
      <top>
        <color indexed="63"/>
      </top>
      <bottom>
        <color indexed="63"/>
      </bottom>
    </border>
    <border>
      <left style="medium">
        <color indexed="19"/>
      </left>
      <right style="medium">
        <color indexed="1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>
        <color indexed="19"/>
      </left>
      <right style="medium">
        <color indexed="19"/>
      </right>
      <top style="medium">
        <color indexed="19"/>
      </top>
      <bottom style="medium">
        <color indexed="19"/>
      </bottom>
    </border>
    <border>
      <left style="hair"/>
      <right style="medium">
        <color indexed="19"/>
      </right>
      <top style="hair"/>
      <bottom>
        <color indexed="63"/>
      </bottom>
    </border>
    <border>
      <left style="hair"/>
      <right style="medium">
        <color indexed="19"/>
      </right>
      <top style="hair"/>
      <bottom style="medium">
        <color indexed="19"/>
      </bottom>
    </border>
    <border>
      <left style="medium">
        <color indexed="19"/>
      </left>
      <right style="medium">
        <color indexed="19"/>
      </right>
      <top>
        <color indexed="63"/>
      </top>
      <bottom style="medium">
        <color indexed="19"/>
      </bottom>
    </border>
    <border>
      <left style="medium">
        <color indexed="19"/>
      </left>
      <right>
        <color indexed="63"/>
      </right>
      <top>
        <color indexed="63"/>
      </top>
      <bottom>
        <color indexed="63"/>
      </bottom>
    </border>
    <border>
      <left style="medium">
        <color indexed="19"/>
      </left>
      <right style="medium">
        <color indexed="19"/>
      </right>
      <top style="medium">
        <color indexed="19"/>
      </top>
      <bottom>
        <color indexed="63"/>
      </bottom>
    </border>
    <border>
      <left style="medium">
        <color indexed="19"/>
      </left>
      <right>
        <color indexed="63"/>
      </right>
      <top style="hair">
        <color indexed="19"/>
      </top>
      <bottom style="hair">
        <color indexed="19"/>
      </bottom>
    </border>
    <border>
      <left style="medium">
        <color indexed="19"/>
      </left>
      <right style="medium">
        <color indexed="19"/>
      </right>
      <top style="hair">
        <color indexed="19"/>
      </top>
      <bottom style="hair">
        <color indexed="19"/>
      </bottom>
    </border>
    <border>
      <left style="medium">
        <color indexed="19"/>
      </left>
      <right>
        <color indexed="63"/>
      </right>
      <top>
        <color indexed="63"/>
      </top>
      <bottom style="thin"/>
    </border>
    <border>
      <left style="medium">
        <color indexed="19"/>
      </left>
      <right style="medium">
        <color indexed="19"/>
      </right>
      <top>
        <color indexed="63"/>
      </top>
      <bottom style="thin"/>
    </border>
    <border>
      <left style="medium">
        <color indexed="19"/>
      </left>
      <right>
        <color indexed="63"/>
      </right>
      <top style="medium">
        <color indexed="19"/>
      </top>
      <bottom>
        <color indexed="63"/>
      </bottom>
    </border>
    <border>
      <left style="medium">
        <color indexed="19"/>
      </left>
      <right>
        <color indexed="63"/>
      </right>
      <top>
        <color indexed="63"/>
      </top>
      <bottom style="hair">
        <color indexed="19"/>
      </bottom>
    </border>
    <border>
      <left style="medium">
        <color indexed="19"/>
      </left>
      <right style="medium">
        <color indexed="19"/>
      </right>
      <top>
        <color indexed="63"/>
      </top>
      <bottom style="hair">
        <color indexed="19"/>
      </bottom>
    </border>
    <border>
      <left style="medium">
        <color indexed="19"/>
      </left>
      <right>
        <color indexed="63"/>
      </right>
      <top>
        <color indexed="63"/>
      </top>
      <bottom style="medium">
        <color indexed="19"/>
      </bottom>
    </border>
    <border>
      <left style="hair"/>
      <right style="medium">
        <color indexed="19"/>
      </right>
      <top style="hair"/>
      <bottom style="hair"/>
    </border>
    <border>
      <left style="medium">
        <color indexed="19"/>
      </left>
      <right>
        <color indexed="63"/>
      </right>
      <top>
        <color indexed="63"/>
      </top>
      <bottom style="thick">
        <color indexed="19"/>
      </bottom>
    </border>
    <border>
      <left style="medium">
        <color indexed="19"/>
      </left>
      <right style="medium">
        <color indexed="19"/>
      </right>
      <top style="hair">
        <color indexed="19"/>
      </top>
      <bottom style="medium">
        <color indexed="19"/>
      </bottom>
    </border>
    <border>
      <left style="medium">
        <color indexed="19"/>
      </left>
      <right>
        <color indexed="63"/>
      </right>
      <top style="hair">
        <color indexed="19"/>
      </top>
      <bottom style="medium">
        <color indexed="1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9"/>
      </bottom>
    </border>
    <border>
      <left>
        <color indexed="63"/>
      </left>
      <right style="medium">
        <color indexed="19"/>
      </right>
      <top style="medium">
        <color indexed="19"/>
      </top>
      <bottom>
        <color indexed="63"/>
      </bottom>
    </border>
    <border>
      <left>
        <color indexed="63"/>
      </left>
      <right style="medium">
        <color indexed="19"/>
      </right>
      <top>
        <color indexed="63"/>
      </top>
      <bottom>
        <color indexed="63"/>
      </bottom>
    </border>
    <border>
      <left>
        <color indexed="63"/>
      </left>
      <right style="medium">
        <color indexed="19"/>
      </right>
      <top>
        <color indexed="63"/>
      </top>
      <bottom style="medium">
        <color indexed="19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>
        <color theme="9" tint="0.5999600291252136"/>
      </left>
      <right>
        <color indexed="63"/>
      </right>
      <top style="medium">
        <color theme="9" tint="0.5999600291252136"/>
      </top>
      <bottom style="medium">
        <color theme="9" tint="0.5999600291252136"/>
      </bottom>
    </border>
    <border>
      <left>
        <color indexed="63"/>
      </left>
      <right style="medium">
        <color theme="9" tint="0.5999600291252136"/>
      </right>
      <top style="medium">
        <color theme="9" tint="0.5999600291252136"/>
      </top>
      <bottom style="medium">
        <color theme="9" tint="0.599960029125213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19" borderId="0" applyNumberFormat="0" applyBorder="0" applyAlignment="0" applyProtection="0"/>
    <xf numFmtId="0" fontId="5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3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4" borderId="8" applyNumberFormat="0" applyAlignment="0" applyProtection="0"/>
    <xf numFmtId="0" fontId="60" fillId="25" borderId="8" applyNumberFormat="0" applyAlignment="0" applyProtection="0"/>
    <xf numFmtId="0" fontId="61" fillId="25" borderId="9" applyNumberFormat="0" applyAlignment="0" applyProtection="0"/>
    <xf numFmtId="0" fontId="62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</cellStyleXfs>
  <cellXfs count="3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9" fillId="0" borderId="11" xfId="0" applyFont="1" applyBorder="1" applyAlignment="1">
      <alignment horizontal="center" wrapText="1"/>
    </xf>
    <xf numFmtId="0" fontId="7" fillId="32" borderId="12" xfId="0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 wrapText="1"/>
    </xf>
    <xf numFmtId="3" fontId="7" fillId="22" borderId="15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30" fillId="0" borderId="11" xfId="0" applyFont="1" applyFill="1" applyBorder="1" applyAlignment="1">
      <alignment horizontal="right"/>
    </xf>
    <xf numFmtId="0" fontId="31" fillId="33" borderId="12" xfId="0" applyFont="1" applyFill="1" applyBorder="1" applyAlignment="1">
      <alignment horizontal="right"/>
    </xf>
    <xf numFmtId="0" fontId="31" fillId="33" borderId="16" xfId="0" applyFont="1" applyFill="1" applyBorder="1" applyAlignment="1">
      <alignment/>
    </xf>
    <xf numFmtId="0" fontId="32" fillId="0" borderId="17" xfId="0" applyFont="1" applyBorder="1" applyAlignment="1" applyProtection="1">
      <alignment/>
      <protection locked="0"/>
    </xf>
    <xf numFmtId="0" fontId="32" fillId="0" borderId="18" xfId="0" applyFont="1" applyBorder="1" applyAlignment="1" applyProtection="1">
      <alignment/>
      <protection locked="0"/>
    </xf>
    <xf numFmtId="0" fontId="27" fillId="34" borderId="12" xfId="0" applyFont="1" applyFill="1" applyBorder="1" applyAlignment="1">
      <alignment/>
    </xf>
    <xf numFmtId="0" fontId="27" fillId="34" borderId="12" xfId="0" applyFont="1" applyFill="1" applyBorder="1" applyAlignment="1" applyProtection="1">
      <alignment/>
      <protection locked="0"/>
    </xf>
    <xf numFmtId="0" fontId="31" fillId="35" borderId="12" xfId="0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30" fillId="0" borderId="19" xfId="0" applyFont="1" applyFill="1" applyBorder="1" applyAlignment="1">
      <alignment/>
    </xf>
    <xf numFmtId="0" fontId="30" fillId="0" borderId="19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6" xfId="0" applyFont="1" applyBorder="1" applyAlignment="1">
      <alignment/>
    </xf>
    <xf numFmtId="0" fontId="30" fillId="0" borderId="20" xfId="0" applyFont="1" applyBorder="1" applyAlignment="1">
      <alignment/>
    </xf>
    <xf numFmtId="0" fontId="30" fillId="0" borderId="20" xfId="0" applyFont="1" applyFill="1" applyBorder="1" applyAlignment="1">
      <alignment/>
    </xf>
    <xf numFmtId="3" fontId="7" fillId="36" borderId="15" xfId="0" applyNumberFormat="1" applyFont="1" applyFill="1" applyBorder="1" applyAlignment="1">
      <alignment/>
    </xf>
    <xf numFmtId="0" fontId="9" fillId="37" borderId="21" xfId="0" applyFont="1" applyFill="1" applyBorder="1" applyAlignment="1" applyProtection="1">
      <alignment/>
      <protection hidden="1"/>
    </xf>
    <xf numFmtId="0" fontId="33" fillId="37" borderId="0" xfId="0" applyFont="1" applyFill="1" applyBorder="1" applyAlignment="1" applyProtection="1">
      <alignment/>
      <protection hidden="1"/>
    </xf>
    <xf numFmtId="0" fontId="7" fillId="0" borderId="22" xfId="0" applyFont="1" applyFill="1" applyBorder="1" applyAlignment="1" applyProtection="1">
      <alignment/>
      <protection hidden="1"/>
    </xf>
    <xf numFmtId="0" fontId="7" fillId="0" borderId="23" xfId="0" applyFont="1" applyFill="1" applyBorder="1" applyAlignment="1" applyProtection="1">
      <alignment/>
      <protection hidden="1"/>
    </xf>
    <xf numFmtId="0" fontId="7" fillId="0" borderId="24" xfId="0" applyFont="1" applyFill="1" applyBorder="1" applyAlignment="1" applyProtection="1">
      <alignment/>
      <protection hidden="1"/>
    </xf>
    <xf numFmtId="0" fontId="7" fillId="0" borderId="25" xfId="0" applyFont="1" applyFill="1" applyBorder="1" applyAlignment="1" applyProtection="1">
      <alignment/>
      <protection hidden="1"/>
    </xf>
    <xf numFmtId="0" fontId="7" fillId="0" borderId="26" xfId="0" applyFont="1" applyFill="1" applyBorder="1" applyAlignment="1" applyProtection="1">
      <alignment/>
      <protection hidden="1"/>
    </xf>
    <xf numFmtId="0" fontId="7" fillId="0" borderId="27" xfId="0" applyFont="1" applyFill="1" applyBorder="1" applyAlignment="1" applyProtection="1">
      <alignment/>
      <protection hidden="1"/>
    </xf>
    <xf numFmtId="0" fontId="9" fillId="0" borderId="27" xfId="0" applyFont="1" applyFill="1" applyBorder="1" applyAlignment="1" applyProtection="1">
      <alignment/>
      <protection hidden="1"/>
    </xf>
    <xf numFmtId="0" fontId="7" fillId="0" borderId="28" xfId="0" applyFont="1" applyFill="1" applyBorder="1" applyAlignment="1" applyProtection="1">
      <alignment/>
      <protection hidden="1"/>
    </xf>
    <xf numFmtId="0" fontId="7" fillId="0" borderId="29" xfId="0" applyFont="1" applyFill="1" applyBorder="1" applyAlignment="1" applyProtection="1">
      <alignment/>
      <protection hidden="1"/>
    </xf>
    <xf numFmtId="0" fontId="7" fillId="0" borderId="30" xfId="0" applyFont="1" applyFill="1" applyBorder="1" applyAlignment="1" applyProtection="1">
      <alignment/>
      <protection hidden="1"/>
    </xf>
    <xf numFmtId="0" fontId="9" fillId="38" borderId="31" xfId="0" applyFont="1" applyFill="1" applyBorder="1" applyAlignment="1" applyProtection="1">
      <alignment/>
      <protection hidden="1"/>
    </xf>
    <xf numFmtId="0" fontId="33" fillId="37" borderId="32" xfId="0" applyFont="1" applyFill="1" applyBorder="1" applyAlignment="1" applyProtection="1">
      <alignment/>
      <protection hidden="1"/>
    </xf>
    <xf numFmtId="0" fontId="33" fillId="37" borderId="33" xfId="0" applyFont="1" applyFill="1" applyBorder="1" applyAlignment="1" applyProtection="1">
      <alignment/>
      <protection hidden="1"/>
    </xf>
    <xf numFmtId="0" fontId="7" fillId="0" borderId="34" xfId="0" applyFont="1" applyFill="1" applyBorder="1" applyAlignment="1" applyProtection="1">
      <alignment/>
      <protection hidden="1"/>
    </xf>
    <xf numFmtId="0" fontId="7" fillId="0" borderId="35" xfId="0" applyFont="1" applyFill="1" applyBorder="1" applyAlignment="1" applyProtection="1">
      <alignment/>
      <protection hidden="1"/>
    </xf>
    <xf numFmtId="0" fontId="9" fillId="0" borderId="27" xfId="0" applyFont="1" applyFill="1" applyBorder="1" applyAlignment="1" applyProtection="1">
      <alignment/>
      <protection hidden="1"/>
    </xf>
    <xf numFmtId="0" fontId="7" fillId="0" borderId="27" xfId="0" applyFont="1" applyFill="1" applyBorder="1" applyAlignment="1" applyProtection="1">
      <alignment/>
      <protection hidden="1"/>
    </xf>
    <xf numFmtId="0" fontId="7" fillId="0" borderId="36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7" fillId="0" borderId="37" xfId="0" applyFont="1" applyFill="1" applyBorder="1" applyAlignment="1" applyProtection="1">
      <alignment/>
      <protection hidden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0" fillId="0" borderId="11" xfId="0" applyFont="1" applyFill="1" applyBorder="1" applyAlignment="1">
      <alignment/>
    </xf>
    <xf numFmtId="0" fontId="9" fillId="0" borderId="12" xfId="0" applyFont="1" applyBorder="1" applyAlignment="1">
      <alignment vertical="center"/>
    </xf>
    <xf numFmtId="0" fontId="31" fillId="35" borderId="12" xfId="0" applyFont="1" applyFill="1" applyBorder="1" applyAlignment="1">
      <alignment horizontal="right"/>
    </xf>
    <xf numFmtId="0" fontId="31" fillId="36" borderId="12" xfId="0" applyFont="1" applyFill="1" applyBorder="1" applyAlignment="1">
      <alignment horizontal="right"/>
    </xf>
    <xf numFmtId="0" fontId="9" fillId="0" borderId="27" xfId="0" applyFont="1" applyFill="1" applyBorder="1" applyAlignment="1" applyProtection="1">
      <alignment/>
      <protection hidden="1"/>
    </xf>
    <xf numFmtId="0" fontId="7" fillId="0" borderId="27" xfId="0" applyFont="1" applyFill="1" applyBorder="1" applyAlignment="1" applyProtection="1">
      <alignment/>
      <protection hidden="1"/>
    </xf>
    <xf numFmtId="0" fontId="9" fillId="36" borderId="12" xfId="0" applyFont="1" applyFill="1" applyBorder="1" applyAlignment="1">
      <alignment horizontal="right" vertical="center" wrapText="1"/>
    </xf>
    <xf numFmtId="0" fontId="9" fillId="0" borderId="12" xfId="0" applyFont="1" applyBorder="1" applyAlignment="1">
      <alignment/>
    </xf>
    <xf numFmtId="0" fontId="31" fillId="35" borderId="12" xfId="0" applyFont="1" applyFill="1" applyBorder="1" applyAlignment="1">
      <alignment horizontal="left" vertical="center"/>
    </xf>
    <xf numFmtId="0" fontId="30" fillId="36" borderId="12" xfId="0" applyFont="1" applyFill="1" applyBorder="1" applyAlignment="1">
      <alignment horizontal="left"/>
    </xf>
    <xf numFmtId="0" fontId="9" fillId="36" borderId="12" xfId="0" applyFont="1" applyFill="1" applyBorder="1" applyAlignment="1">
      <alignment horizontal="right"/>
    </xf>
    <xf numFmtId="0" fontId="31" fillId="36" borderId="12" xfId="0" applyFont="1" applyFill="1" applyBorder="1" applyAlignment="1">
      <alignment horizontal="left"/>
    </xf>
    <xf numFmtId="0" fontId="8" fillId="0" borderId="26" xfId="0" applyFont="1" applyFill="1" applyBorder="1" applyAlignment="1" applyProtection="1">
      <alignment/>
      <protection hidden="1"/>
    </xf>
    <xf numFmtId="0" fontId="8" fillId="0" borderId="27" xfId="0" applyFont="1" applyFill="1" applyBorder="1" applyAlignment="1" applyProtection="1">
      <alignment/>
      <protection hidden="1"/>
    </xf>
    <xf numFmtId="0" fontId="34" fillId="0" borderId="27" xfId="0" applyFont="1" applyFill="1" applyBorder="1" applyAlignment="1" applyProtection="1">
      <alignment/>
      <protection hidden="1"/>
    </xf>
    <xf numFmtId="0" fontId="8" fillId="0" borderId="29" xfId="0" applyFont="1" applyFill="1" applyBorder="1" applyAlignment="1" applyProtection="1">
      <alignment/>
      <protection hidden="1"/>
    </xf>
    <xf numFmtId="0" fontId="8" fillId="0" borderId="30" xfId="0" applyFont="1" applyFill="1" applyBorder="1" applyAlignment="1" applyProtection="1">
      <alignment/>
      <protection hidden="1"/>
    </xf>
    <xf numFmtId="0" fontId="34" fillId="37" borderId="32" xfId="0" applyFont="1" applyFill="1" applyBorder="1" applyAlignment="1" applyProtection="1">
      <alignment/>
      <protection hidden="1"/>
    </xf>
    <xf numFmtId="0" fontId="34" fillId="37" borderId="33" xfId="0" applyFont="1" applyFill="1" applyBorder="1" applyAlignment="1" applyProtection="1">
      <alignment/>
      <protection hidden="1"/>
    </xf>
    <xf numFmtId="0" fontId="34" fillId="0" borderId="27" xfId="0" applyFont="1" applyFill="1" applyBorder="1" applyAlignment="1" applyProtection="1">
      <alignment/>
      <protection hidden="1"/>
    </xf>
    <xf numFmtId="0" fontId="8" fillId="0" borderId="27" xfId="0" applyFont="1" applyFill="1" applyBorder="1" applyAlignment="1" applyProtection="1">
      <alignment/>
      <protection hidden="1"/>
    </xf>
    <xf numFmtId="0" fontId="8" fillId="0" borderId="36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30" fillId="0" borderId="19" xfId="0" applyFont="1" applyFill="1" applyBorder="1" applyAlignment="1">
      <alignment horizontal="right"/>
    </xf>
    <xf numFmtId="0" fontId="9" fillId="0" borderId="27" xfId="0" applyFont="1" applyFill="1" applyBorder="1" applyAlignment="1" applyProtection="1">
      <alignment/>
      <protection hidden="1"/>
    </xf>
    <xf numFmtId="0" fontId="7" fillId="0" borderId="27" xfId="0" applyFont="1" applyFill="1" applyBorder="1" applyAlignment="1" applyProtection="1">
      <alignment/>
      <protection hidden="1"/>
    </xf>
    <xf numFmtId="0" fontId="30" fillId="0" borderId="19" xfId="0" applyFont="1" applyBorder="1" applyAlignment="1">
      <alignment horizontal="right"/>
    </xf>
    <xf numFmtId="0" fontId="63" fillId="0" borderId="28" xfId="0" applyFont="1" applyFill="1" applyBorder="1" applyAlignment="1" applyProtection="1">
      <alignment/>
      <protection hidden="1"/>
    </xf>
    <xf numFmtId="0" fontId="63" fillId="0" borderId="27" xfId="0" applyFont="1" applyFill="1" applyBorder="1" applyAlignment="1" applyProtection="1">
      <alignment/>
      <protection hidden="1"/>
    </xf>
    <xf numFmtId="0" fontId="9" fillId="36" borderId="12" xfId="0" applyFont="1" applyFill="1" applyBorder="1" applyAlignment="1">
      <alignment/>
    </xf>
    <xf numFmtId="0" fontId="7" fillId="0" borderId="38" xfId="0" applyFont="1" applyFill="1" applyBorder="1" applyAlignment="1" applyProtection="1">
      <alignment/>
      <protection hidden="1"/>
    </xf>
    <xf numFmtId="0" fontId="7" fillId="0" borderId="39" xfId="0" applyFont="1" applyFill="1" applyBorder="1" applyAlignment="1" applyProtection="1">
      <alignment/>
      <protection hidden="1"/>
    </xf>
    <xf numFmtId="4" fontId="9" fillId="0" borderId="40" xfId="0" applyNumberFormat="1" applyFont="1" applyFill="1" applyBorder="1" applyAlignment="1" applyProtection="1">
      <alignment/>
      <protection locked="0"/>
    </xf>
    <xf numFmtId="4" fontId="7" fillId="0" borderId="35" xfId="0" applyNumberFormat="1" applyFont="1" applyFill="1" applyBorder="1" applyAlignment="1" applyProtection="1">
      <alignment/>
      <protection locked="0"/>
    </xf>
    <xf numFmtId="4" fontId="7" fillId="0" borderId="41" xfId="0" applyNumberFormat="1" applyFont="1" applyFill="1" applyBorder="1" applyAlignment="1" applyProtection="1">
      <alignment/>
      <protection locked="0"/>
    </xf>
    <xf numFmtId="4" fontId="7" fillId="0" borderId="42" xfId="0" applyNumberFormat="1" applyFont="1" applyBorder="1" applyAlignment="1">
      <alignment/>
    </xf>
    <xf numFmtId="4" fontId="7" fillId="0" borderId="43" xfId="0" applyNumberFormat="1" applyFont="1" applyFill="1" applyBorder="1" applyAlignment="1" applyProtection="1">
      <alignment/>
      <protection locked="0"/>
    </xf>
    <xf numFmtId="4" fontId="7" fillId="36" borderId="44" xfId="0" applyNumberFormat="1" applyFont="1" applyFill="1" applyBorder="1" applyAlignment="1">
      <alignment/>
    </xf>
    <xf numFmtId="4" fontId="7" fillId="0" borderId="44" xfId="0" applyNumberFormat="1" applyFont="1" applyBorder="1" applyAlignment="1">
      <alignment/>
    </xf>
    <xf numFmtId="4" fontId="7" fillId="36" borderId="35" xfId="0" applyNumberFormat="1" applyFont="1" applyFill="1" applyBorder="1" applyAlignment="1">
      <alignment/>
    </xf>
    <xf numFmtId="4" fontId="7" fillId="0" borderId="35" xfId="0" applyNumberFormat="1" applyFont="1" applyBorder="1" applyAlignment="1">
      <alignment/>
    </xf>
    <xf numFmtId="4" fontId="7" fillId="0" borderId="45" xfId="0" applyNumberFormat="1" applyFont="1" applyFill="1" applyBorder="1" applyAlignment="1" applyProtection="1">
      <alignment/>
      <protection locked="0"/>
    </xf>
    <xf numFmtId="4" fontId="7" fillId="36" borderId="46" xfId="0" applyNumberFormat="1" applyFont="1" applyFill="1" applyBorder="1" applyAlignment="1">
      <alignment/>
    </xf>
    <xf numFmtId="4" fontId="7" fillId="0" borderId="40" xfId="0" applyNumberFormat="1" applyFont="1" applyBorder="1" applyAlignment="1">
      <alignment/>
    </xf>
    <xf numFmtId="4" fontId="9" fillId="0" borderId="37" xfId="0" applyNumberFormat="1" applyFont="1" applyFill="1" applyBorder="1" applyAlignment="1">
      <alignment/>
    </xf>
    <xf numFmtId="4" fontId="7" fillId="0" borderId="47" xfId="0" applyNumberFormat="1" applyFont="1" applyFill="1" applyBorder="1" applyAlignment="1">
      <alignment/>
    </xf>
    <xf numFmtId="4" fontId="7" fillId="0" borderId="41" xfId="0" applyNumberFormat="1" applyFont="1" applyFill="1" applyBorder="1" applyAlignment="1">
      <alignment/>
    </xf>
    <xf numFmtId="4" fontId="7" fillId="0" borderId="43" xfId="0" applyNumberFormat="1" applyFont="1" applyFill="1" applyBorder="1" applyAlignment="1">
      <alignment/>
    </xf>
    <xf numFmtId="4" fontId="7" fillId="0" borderId="48" xfId="0" applyNumberFormat="1" applyFont="1" applyFill="1" applyBorder="1" applyAlignment="1">
      <alignment/>
    </xf>
    <xf numFmtId="4" fontId="7" fillId="36" borderId="49" xfId="0" applyNumberFormat="1" applyFont="1" applyFill="1" applyBorder="1" applyAlignment="1">
      <alignment/>
    </xf>
    <xf numFmtId="4" fontId="7" fillId="0" borderId="49" xfId="0" applyNumberFormat="1" applyFont="1" applyBorder="1" applyAlignment="1">
      <alignment/>
    </xf>
    <xf numFmtId="2" fontId="7" fillId="0" borderId="35" xfId="0" applyNumberFormat="1" applyFont="1" applyFill="1" applyBorder="1" applyAlignment="1" applyProtection="1">
      <alignment/>
      <protection locked="0"/>
    </xf>
    <xf numFmtId="2" fontId="7" fillId="0" borderId="41" xfId="0" applyNumberFormat="1" applyFont="1" applyFill="1" applyBorder="1" applyAlignment="1" applyProtection="1">
      <alignment/>
      <protection locked="0"/>
    </xf>
    <xf numFmtId="2" fontId="7" fillId="0" borderId="42" xfId="0" applyNumberFormat="1" applyFont="1" applyBorder="1" applyAlignment="1">
      <alignment/>
    </xf>
    <xf numFmtId="2" fontId="34" fillId="0" borderId="37" xfId="0" applyNumberFormat="1" applyFont="1" applyFill="1" applyBorder="1" applyAlignment="1">
      <alignment/>
    </xf>
    <xf numFmtId="0" fontId="9" fillId="0" borderId="37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2" fontId="34" fillId="0" borderId="40" xfId="0" applyNumberFormat="1" applyFont="1" applyFill="1" applyBorder="1" applyAlignment="1" applyProtection="1">
      <alignment/>
      <protection locked="0"/>
    </xf>
    <xf numFmtId="2" fontId="8" fillId="0" borderId="43" xfId="0" applyNumberFormat="1" applyFont="1" applyFill="1" applyBorder="1" applyAlignment="1" applyProtection="1">
      <alignment/>
      <protection locked="0"/>
    </xf>
    <xf numFmtId="2" fontId="8" fillId="36" borderId="44" xfId="0" applyNumberFormat="1" applyFont="1" applyFill="1" applyBorder="1" applyAlignment="1">
      <alignment/>
    </xf>
    <xf numFmtId="2" fontId="8" fillId="0" borderId="44" xfId="0" applyNumberFormat="1" applyFont="1" applyBorder="1" applyAlignment="1">
      <alignment/>
    </xf>
    <xf numFmtId="2" fontId="8" fillId="0" borderId="41" xfId="0" applyNumberFormat="1" applyFont="1" applyFill="1" applyBorder="1" applyAlignment="1" applyProtection="1">
      <alignment/>
      <protection locked="0"/>
    </xf>
    <xf numFmtId="2" fontId="8" fillId="36" borderId="35" xfId="0" applyNumberFormat="1" applyFont="1" applyFill="1" applyBorder="1" applyAlignment="1">
      <alignment/>
    </xf>
    <xf numFmtId="2" fontId="8" fillId="0" borderId="35" xfId="0" applyNumberFormat="1" applyFont="1" applyBorder="1" applyAlignment="1">
      <alignment/>
    </xf>
    <xf numFmtId="2" fontId="8" fillId="0" borderId="45" xfId="0" applyNumberFormat="1" applyFont="1" applyFill="1" applyBorder="1" applyAlignment="1" applyProtection="1">
      <alignment/>
      <protection locked="0"/>
    </xf>
    <xf numFmtId="2" fontId="8" fillId="36" borderId="46" xfId="0" applyNumberFormat="1" applyFont="1" applyFill="1" applyBorder="1" applyAlignment="1">
      <alignment/>
    </xf>
    <xf numFmtId="2" fontId="8" fillId="0" borderId="40" xfId="0" applyNumberFormat="1" applyFont="1" applyBorder="1" applyAlignment="1">
      <alignment/>
    </xf>
    <xf numFmtId="2" fontId="8" fillId="0" borderId="47" xfId="0" applyNumberFormat="1" applyFont="1" applyFill="1" applyBorder="1" applyAlignment="1">
      <alignment/>
    </xf>
    <xf numFmtId="2" fontId="8" fillId="0" borderId="42" xfId="0" applyNumberFormat="1" applyFont="1" applyBorder="1" applyAlignment="1">
      <alignment/>
    </xf>
    <xf numFmtId="2" fontId="8" fillId="0" borderId="41" xfId="0" applyNumberFormat="1" applyFont="1" applyFill="1" applyBorder="1" applyAlignment="1">
      <alignment/>
    </xf>
    <xf numFmtId="2" fontId="8" fillId="0" borderId="43" xfId="0" applyNumberFormat="1" applyFont="1" applyFill="1" applyBorder="1" applyAlignment="1">
      <alignment/>
    </xf>
    <xf numFmtId="2" fontId="8" fillId="0" borderId="48" xfId="0" applyNumberFormat="1" applyFont="1" applyFill="1" applyBorder="1" applyAlignment="1">
      <alignment/>
    </xf>
    <xf numFmtId="2" fontId="8" fillId="36" borderId="49" xfId="0" applyNumberFormat="1" applyFont="1" applyFill="1" applyBorder="1" applyAlignment="1">
      <alignment/>
    </xf>
    <xf numFmtId="2" fontId="8" fillId="0" borderId="49" xfId="0" applyNumberFormat="1" applyFont="1" applyBorder="1" applyAlignment="1">
      <alignment/>
    </xf>
    <xf numFmtId="2" fontId="8" fillId="0" borderId="50" xfId="0" applyNumberFormat="1" applyFont="1" applyFill="1" applyBorder="1" applyAlignment="1">
      <alignment/>
    </xf>
    <xf numFmtId="4" fontId="34" fillId="0" borderId="40" xfId="0" applyNumberFormat="1" applyFont="1" applyFill="1" applyBorder="1" applyAlignment="1" applyProtection="1">
      <alignment/>
      <protection locked="0"/>
    </xf>
    <xf numFmtId="4" fontId="8" fillId="0" borderId="43" xfId="0" applyNumberFormat="1" applyFont="1" applyFill="1" applyBorder="1" applyAlignment="1" applyProtection="1">
      <alignment/>
      <protection locked="0"/>
    </xf>
    <xf numFmtId="4" fontId="8" fillId="36" borderId="44" xfId="0" applyNumberFormat="1" applyFont="1" applyFill="1" applyBorder="1" applyAlignment="1">
      <alignment/>
    </xf>
    <xf numFmtId="4" fontId="8" fillId="0" borderId="44" xfId="0" applyNumberFormat="1" applyFont="1" applyBorder="1" applyAlignment="1">
      <alignment/>
    </xf>
    <xf numFmtId="4" fontId="8" fillId="0" borderId="41" xfId="0" applyNumberFormat="1" applyFont="1" applyFill="1" applyBorder="1" applyAlignment="1" applyProtection="1">
      <alignment/>
      <protection locked="0"/>
    </xf>
    <xf numFmtId="4" fontId="8" fillId="36" borderId="35" xfId="0" applyNumberFormat="1" applyFont="1" applyFill="1" applyBorder="1" applyAlignment="1">
      <alignment/>
    </xf>
    <xf numFmtId="4" fontId="8" fillId="0" borderId="35" xfId="0" applyNumberFormat="1" applyFont="1" applyBorder="1" applyAlignment="1">
      <alignment/>
    </xf>
    <xf numFmtId="4" fontId="8" fillId="0" borderId="45" xfId="0" applyNumberFormat="1" applyFont="1" applyFill="1" applyBorder="1" applyAlignment="1" applyProtection="1">
      <alignment/>
      <protection locked="0"/>
    </xf>
    <xf numFmtId="4" fontId="8" fillId="36" borderId="46" xfId="0" applyNumberFormat="1" applyFont="1" applyFill="1" applyBorder="1" applyAlignment="1">
      <alignment/>
    </xf>
    <xf numFmtId="4" fontId="8" fillId="0" borderId="40" xfId="0" applyNumberFormat="1" applyFont="1" applyBorder="1" applyAlignment="1">
      <alignment/>
    </xf>
    <xf numFmtId="4" fontId="34" fillId="0" borderId="37" xfId="0" applyNumberFormat="1" applyFont="1" applyFill="1" applyBorder="1" applyAlignment="1">
      <alignment/>
    </xf>
    <xf numFmtId="4" fontId="8" fillId="0" borderId="42" xfId="0" applyNumberFormat="1" applyFont="1" applyFill="1" applyBorder="1" applyAlignment="1">
      <alignment/>
    </xf>
    <xf numFmtId="4" fontId="8" fillId="0" borderId="47" xfId="0" applyNumberFormat="1" applyFont="1" applyFill="1" applyBorder="1" applyAlignment="1">
      <alignment/>
    </xf>
    <xf numFmtId="4" fontId="8" fillId="0" borderId="42" xfId="0" applyNumberFormat="1" applyFont="1" applyBorder="1" applyAlignment="1">
      <alignment/>
    </xf>
    <xf numFmtId="4" fontId="8" fillId="0" borderId="41" xfId="0" applyNumberFormat="1" applyFont="1" applyFill="1" applyBorder="1" applyAlignment="1">
      <alignment/>
    </xf>
    <xf numFmtId="4" fontId="8" fillId="0" borderId="43" xfId="0" applyNumberFormat="1" applyFont="1" applyFill="1" applyBorder="1" applyAlignment="1">
      <alignment/>
    </xf>
    <xf numFmtId="4" fontId="8" fillId="0" borderId="48" xfId="0" applyNumberFormat="1" applyFont="1" applyFill="1" applyBorder="1" applyAlignment="1">
      <alignment/>
    </xf>
    <xf numFmtId="4" fontId="8" fillId="36" borderId="49" xfId="0" applyNumberFormat="1" applyFont="1" applyFill="1" applyBorder="1" applyAlignment="1">
      <alignment/>
    </xf>
    <xf numFmtId="4" fontId="8" fillId="0" borderId="49" xfId="0" applyNumberFormat="1" applyFont="1" applyBorder="1" applyAlignment="1">
      <alignment/>
    </xf>
    <xf numFmtId="4" fontId="8" fillId="0" borderId="50" xfId="0" applyNumberFormat="1" applyFont="1" applyFill="1" applyBorder="1" applyAlignment="1">
      <alignment/>
    </xf>
    <xf numFmtId="4" fontId="8" fillId="0" borderId="35" xfId="0" applyNumberFormat="1" applyFont="1" applyFill="1" applyBorder="1" applyAlignment="1" applyProtection="1">
      <alignment/>
      <protection locked="0"/>
    </xf>
    <xf numFmtId="0" fontId="8" fillId="0" borderId="51" xfId="0" applyFont="1" applyFill="1" applyBorder="1" applyAlignment="1" applyProtection="1">
      <alignment/>
      <protection hidden="1"/>
    </xf>
    <xf numFmtId="0" fontId="8" fillId="0" borderId="38" xfId="0" applyFont="1" applyFill="1" applyBorder="1" applyAlignment="1" applyProtection="1">
      <alignment/>
      <protection hidden="1"/>
    </xf>
    <xf numFmtId="0" fontId="8" fillId="0" borderId="39" xfId="0" applyFont="1" applyFill="1" applyBorder="1" applyAlignment="1" applyProtection="1">
      <alignment/>
      <protection hidden="1"/>
    </xf>
    <xf numFmtId="0" fontId="7" fillId="0" borderId="51" xfId="0" applyFont="1" applyFill="1" applyBorder="1" applyAlignment="1" applyProtection="1">
      <alignment/>
      <protection hidden="1"/>
    </xf>
    <xf numFmtId="0" fontId="31" fillId="0" borderId="16" xfId="0" applyFont="1" applyFill="1" applyBorder="1" applyAlignment="1">
      <alignment horizontal="left"/>
    </xf>
    <xf numFmtId="0" fontId="9" fillId="0" borderId="3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32" fillId="0" borderId="0" xfId="0" applyFont="1" applyBorder="1" applyAlignment="1" applyProtection="1">
      <alignment/>
      <protection locked="0"/>
    </xf>
    <xf numFmtId="0" fontId="36" fillId="36" borderId="12" xfId="0" applyFont="1" applyFill="1" applyBorder="1" applyAlignment="1">
      <alignment horizontal="right"/>
    </xf>
    <xf numFmtId="0" fontId="36" fillId="0" borderId="12" xfId="0" applyFont="1" applyFill="1" applyBorder="1" applyAlignment="1">
      <alignment horizontal="right"/>
    </xf>
    <xf numFmtId="0" fontId="36" fillId="35" borderId="12" xfId="0" applyFont="1" applyFill="1" applyBorder="1" applyAlignment="1">
      <alignment horizontal="right"/>
    </xf>
    <xf numFmtId="0" fontId="36" fillId="36" borderId="12" xfId="0" applyFont="1" applyFill="1" applyBorder="1" applyAlignment="1">
      <alignment horizontal="left"/>
    </xf>
    <xf numFmtId="0" fontId="36" fillId="35" borderId="12" xfId="0" applyFont="1" applyFill="1" applyBorder="1" applyAlignment="1">
      <alignment horizontal="left" vertical="center"/>
    </xf>
    <xf numFmtId="0" fontId="36" fillId="0" borderId="12" xfId="0" applyFont="1" applyBorder="1" applyAlignment="1">
      <alignment horizontal="left"/>
    </xf>
    <xf numFmtId="0" fontId="36" fillId="0" borderId="12" xfId="0" applyFont="1" applyBorder="1" applyAlignment="1">
      <alignment/>
    </xf>
    <xf numFmtId="0" fontId="36" fillId="0" borderId="12" xfId="0" applyFont="1" applyBorder="1" applyAlignment="1">
      <alignment horizontal="right"/>
    </xf>
    <xf numFmtId="0" fontId="9" fillId="0" borderId="27" xfId="0" applyFont="1" applyFill="1" applyBorder="1" applyAlignment="1" applyProtection="1">
      <alignment/>
      <protection hidden="1"/>
    </xf>
    <xf numFmtId="0" fontId="7" fillId="0" borderId="27" xfId="0" applyFont="1" applyFill="1" applyBorder="1" applyAlignment="1" applyProtection="1">
      <alignment/>
      <protection hidden="1"/>
    </xf>
    <xf numFmtId="0" fontId="9" fillId="0" borderId="3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37" borderId="52" xfId="0" applyFont="1" applyFill="1" applyBorder="1" applyAlignment="1" applyProtection="1">
      <alignment/>
      <protection hidden="1"/>
    </xf>
    <xf numFmtId="4" fontId="8" fillId="0" borderId="44" xfId="0" applyNumberFormat="1" applyFont="1" applyFill="1" applyBorder="1" applyAlignment="1" applyProtection="1">
      <alignment/>
      <protection locked="0"/>
    </xf>
    <xf numFmtId="0" fontId="7" fillId="0" borderId="41" xfId="0" applyFont="1" applyFill="1" applyBorder="1" applyAlignment="1" applyProtection="1">
      <alignment/>
      <protection hidden="1"/>
    </xf>
    <xf numFmtId="4" fontId="34" fillId="22" borderId="37" xfId="0" applyNumberFormat="1" applyFont="1" applyFill="1" applyBorder="1" applyAlignment="1">
      <alignment/>
    </xf>
    <xf numFmtId="4" fontId="9" fillId="22" borderId="40" xfId="0" applyNumberFormat="1" applyFont="1" applyFill="1" applyBorder="1" applyAlignment="1" applyProtection="1">
      <alignment/>
      <protection locked="0"/>
    </xf>
    <xf numFmtId="0" fontId="9" fillId="0" borderId="3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4" fontId="8" fillId="22" borderId="35" xfId="0" applyNumberFormat="1" applyFont="1" applyFill="1" applyBorder="1" applyAlignment="1">
      <alignment/>
    </xf>
    <xf numFmtId="4" fontId="8" fillId="22" borderId="44" xfId="0" applyNumberFormat="1" applyFont="1" applyFill="1" applyBorder="1" applyAlignment="1">
      <alignment/>
    </xf>
    <xf numFmtId="2" fontId="8" fillId="22" borderId="35" xfId="0" applyNumberFormat="1" applyFont="1" applyFill="1" applyBorder="1" applyAlignment="1">
      <alignment/>
    </xf>
    <xf numFmtId="2" fontId="8" fillId="22" borderId="44" xfId="0" applyNumberFormat="1" applyFont="1" applyFill="1" applyBorder="1" applyAlignment="1">
      <alignment/>
    </xf>
    <xf numFmtId="4" fontId="7" fillId="22" borderId="35" xfId="0" applyNumberFormat="1" applyFont="1" applyFill="1" applyBorder="1" applyAlignment="1">
      <alignment/>
    </xf>
    <xf numFmtId="4" fontId="7" fillId="22" borderId="44" xfId="0" applyNumberFormat="1" applyFont="1" applyFill="1" applyBorder="1" applyAlignment="1">
      <alignment/>
    </xf>
    <xf numFmtId="4" fontId="8" fillId="22" borderId="43" xfId="0" applyNumberFormat="1" applyFont="1" applyFill="1" applyBorder="1" applyAlignment="1" applyProtection="1">
      <alignment/>
      <protection locked="0"/>
    </xf>
    <xf numFmtId="0" fontId="9" fillId="22" borderId="27" xfId="0" applyFont="1" applyFill="1" applyBorder="1" applyAlignment="1" applyProtection="1">
      <alignment/>
      <protection hidden="1"/>
    </xf>
    <xf numFmtId="4" fontId="34" fillId="22" borderId="43" xfId="0" applyNumberFormat="1" applyFont="1" applyFill="1" applyBorder="1" applyAlignment="1" applyProtection="1">
      <alignment/>
      <protection locked="0"/>
    </xf>
    <xf numFmtId="4" fontId="34" fillId="22" borderId="44" xfId="0" applyNumberFormat="1" applyFont="1" applyFill="1" applyBorder="1" applyAlignment="1" applyProtection="1">
      <alignment/>
      <protection locked="0"/>
    </xf>
    <xf numFmtId="0" fontId="7" fillId="22" borderId="27" xfId="0" applyFont="1" applyFill="1" applyBorder="1" applyAlignment="1" applyProtection="1">
      <alignment/>
      <protection hidden="1"/>
    </xf>
    <xf numFmtId="4" fontId="34" fillId="22" borderId="44" xfId="0" applyNumberFormat="1" applyFont="1" applyFill="1" applyBorder="1" applyAlignment="1">
      <alignment/>
    </xf>
    <xf numFmtId="4" fontId="34" fillId="22" borderId="43" xfId="0" applyNumberFormat="1" applyFont="1" applyFill="1" applyBorder="1" applyAlignment="1">
      <alignment/>
    </xf>
    <xf numFmtId="0" fontId="34" fillId="22" borderId="27" xfId="0" applyFont="1" applyFill="1" applyBorder="1" applyAlignment="1" applyProtection="1">
      <alignment/>
      <protection hidden="1"/>
    </xf>
    <xf numFmtId="2" fontId="34" fillId="22" borderId="43" xfId="0" applyNumberFormat="1" applyFont="1" applyFill="1" applyBorder="1" applyAlignment="1" applyProtection="1">
      <alignment/>
      <protection locked="0"/>
    </xf>
    <xf numFmtId="2" fontId="34" fillId="22" borderId="44" xfId="0" applyNumberFormat="1" applyFont="1" applyFill="1" applyBorder="1" applyAlignment="1" applyProtection="1">
      <alignment/>
      <protection locked="0"/>
    </xf>
    <xf numFmtId="0" fontId="8" fillId="22" borderId="27" xfId="0" applyFont="1" applyFill="1" applyBorder="1" applyAlignment="1" applyProtection="1">
      <alignment/>
      <protection hidden="1"/>
    </xf>
    <xf numFmtId="2" fontId="34" fillId="22" borderId="43" xfId="0" applyNumberFormat="1" applyFont="1" applyFill="1" applyBorder="1" applyAlignment="1">
      <alignment/>
    </xf>
    <xf numFmtId="2" fontId="34" fillId="22" borderId="44" xfId="0" applyNumberFormat="1" applyFont="1" applyFill="1" applyBorder="1" applyAlignment="1">
      <alignment/>
    </xf>
    <xf numFmtId="0" fontId="7" fillId="36" borderId="30" xfId="0" applyFont="1" applyFill="1" applyBorder="1" applyAlignment="1" applyProtection="1">
      <alignment/>
      <protection hidden="1"/>
    </xf>
    <xf numFmtId="4" fontId="8" fillId="36" borderId="47" xfId="0" applyNumberFormat="1" applyFont="1" applyFill="1" applyBorder="1" applyAlignment="1">
      <alignment/>
    </xf>
    <xf numFmtId="4" fontId="8" fillId="36" borderId="42" xfId="0" applyNumberFormat="1" applyFont="1" applyFill="1" applyBorder="1" applyAlignment="1">
      <alignment/>
    </xf>
    <xf numFmtId="4" fontId="9" fillId="22" borderId="43" xfId="0" applyNumberFormat="1" applyFont="1" applyFill="1" applyBorder="1" applyAlignment="1" applyProtection="1">
      <alignment/>
      <protection locked="0"/>
    </xf>
    <xf numFmtId="4" fontId="9" fillId="22" borderId="44" xfId="0" applyNumberFormat="1" applyFont="1" applyFill="1" applyBorder="1" applyAlignment="1" applyProtection="1">
      <alignment/>
      <protection locked="0"/>
    </xf>
    <xf numFmtId="4" fontId="9" fillId="22" borderId="43" xfId="0" applyNumberFormat="1" applyFont="1" applyFill="1" applyBorder="1" applyAlignment="1">
      <alignment/>
    </xf>
    <xf numFmtId="4" fontId="9" fillId="22" borderId="44" xfId="0" applyNumberFormat="1" applyFont="1" applyFill="1" applyBorder="1" applyAlignment="1">
      <alignment/>
    </xf>
    <xf numFmtId="0" fontId="9" fillId="34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/>
    </xf>
    <xf numFmtId="3" fontId="9" fillId="7" borderId="11" xfId="0" applyNumberFormat="1" applyFont="1" applyFill="1" applyBorder="1" applyAlignment="1">
      <alignment/>
    </xf>
    <xf numFmtId="3" fontId="9" fillId="7" borderId="12" xfId="0" applyNumberFormat="1" applyFont="1" applyFill="1" applyBorder="1" applyAlignment="1">
      <alignment/>
    </xf>
    <xf numFmtId="3" fontId="9" fillId="34" borderId="12" xfId="0" applyNumberFormat="1" applyFont="1" applyFill="1" applyBorder="1" applyAlignment="1">
      <alignment/>
    </xf>
    <xf numFmtId="0" fontId="31" fillId="39" borderId="12" xfId="0" applyFont="1" applyFill="1" applyBorder="1" applyAlignment="1">
      <alignment horizontal="right"/>
    </xf>
    <xf numFmtId="0" fontId="7" fillId="22" borderId="12" xfId="0" applyFont="1" applyFill="1" applyBorder="1" applyAlignment="1">
      <alignment/>
    </xf>
    <xf numFmtId="0" fontId="31" fillId="39" borderId="16" xfId="0" applyFont="1" applyFill="1" applyBorder="1" applyAlignment="1">
      <alignment/>
    </xf>
    <xf numFmtId="0" fontId="9" fillId="22" borderId="12" xfId="0" applyFont="1" applyFill="1" applyBorder="1" applyAlignment="1">
      <alignment/>
    </xf>
    <xf numFmtId="0" fontId="37" fillId="36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/>
    </xf>
    <xf numFmtId="3" fontId="8" fillId="0" borderId="43" xfId="0" applyNumberFormat="1" applyFont="1" applyFill="1" applyBorder="1" applyAlignment="1" applyProtection="1">
      <alignment/>
      <protection locked="0"/>
    </xf>
    <xf numFmtId="3" fontId="8" fillId="0" borderId="41" xfId="0" applyNumberFormat="1" applyFont="1" applyFill="1" applyBorder="1" applyAlignment="1" applyProtection="1">
      <alignment/>
      <protection locked="0"/>
    </xf>
    <xf numFmtId="3" fontId="8" fillId="22" borderId="41" xfId="0" applyNumberFormat="1" applyFont="1" applyFill="1" applyBorder="1" applyAlignment="1" applyProtection="1">
      <alignment/>
      <protection locked="0"/>
    </xf>
    <xf numFmtId="3" fontId="8" fillId="0" borderId="45" xfId="0" applyNumberFormat="1" applyFont="1" applyFill="1" applyBorder="1" applyAlignment="1" applyProtection="1">
      <alignment/>
      <protection locked="0"/>
    </xf>
    <xf numFmtId="3" fontId="8" fillId="22" borderId="35" xfId="0" applyNumberFormat="1" applyFont="1" applyFill="1" applyBorder="1" applyAlignment="1">
      <alignment/>
    </xf>
    <xf numFmtId="3" fontId="8" fillId="22" borderId="44" xfId="0" applyNumberFormat="1" applyFont="1" applyFill="1" applyBorder="1" applyAlignment="1">
      <alignment/>
    </xf>
    <xf numFmtId="3" fontId="8" fillId="7" borderId="44" xfId="0" applyNumberFormat="1" applyFont="1" applyFill="1" applyBorder="1" applyAlignment="1">
      <alignment/>
    </xf>
    <xf numFmtId="1" fontId="8" fillId="36" borderId="44" xfId="0" applyNumberFormat="1" applyFont="1" applyFill="1" applyBorder="1" applyAlignment="1">
      <alignment/>
    </xf>
    <xf numFmtId="3" fontId="8" fillId="22" borderId="44" xfId="0" applyNumberFormat="1" applyFont="1" applyFill="1" applyBorder="1" applyAlignment="1" applyProtection="1">
      <alignment/>
      <protection locked="0"/>
    </xf>
    <xf numFmtId="4" fontId="8" fillId="36" borderId="53" xfId="0" applyNumberFormat="1" applyFont="1" applyFill="1" applyBorder="1" applyAlignment="1">
      <alignment/>
    </xf>
    <xf numFmtId="4" fontId="8" fillId="0" borderId="54" xfId="0" applyNumberFormat="1" applyFont="1" applyFill="1" applyBorder="1" applyAlignment="1">
      <alignment/>
    </xf>
    <xf numFmtId="4" fontId="8" fillId="0" borderId="53" xfId="0" applyNumberFormat="1" applyFont="1" applyBorder="1" applyAlignment="1">
      <alignment/>
    </xf>
    <xf numFmtId="4" fontId="7" fillId="36" borderId="53" xfId="0" applyNumberFormat="1" applyFont="1" applyFill="1" applyBorder="1" applyAlignment="1">
      <alignment/>
    </xf>
    <xf numFmtId="4" fontId="7" fillId="0" borderId="54" xfId="0" applyNumberFormat="1" applyFont="1" applyFill="1" applyBorder="1" applyAlignment="1">
      <alignment/>
    </xf>
    <xf numFmtId="4" fontId="7" fillId="0" borderId="53" xfId="0" applyNumberFormat="1" applyFont="1" applyBorder="1" applyAlignment="1">
      <alignment/>
    </xf>
    <xf numFmtId="4" fontId="8" fillId="36" borderId="43" xfId="0" applyNumberFormat="1" applyFont="1" applyFill="1" applyBorder="1" applyAlignment="1" applyProtection="1">
      <alignment/>
      <protection locked="0"/>
    </xf>
    <xf numFmtId="4" fontId="8" fillId="36" borderId="44" xfId="0" applyNumberFormat="1" applyFont="1" applyFill="1" applyBorder="1" applyAlignment="1" applyProtection="1">
      <alignment/>
      <protection locked="0"/>
    </xf>
    <xf numFmtId="4" fontId="8" fillId="0" borderId="53" xfId="0" applyNumberFormat="1" applyFont="1" applyFill="1" applyBorder="1" applyAlignment="1" applyProtection="1">
      <alignment/>
      <protection locked="0"/>
    </xf>
    <xf numFmtId="2" fontId="8" fillId="7" borderId="44" xfId="0" applyNumberFormat="1" applyFont="1" applyFill="1" applyBorder="1" applyAlignment="1">
      <alignment/>
    </xf>
    <xf numFmtId="2" fontId="8" fillId="7" borderId="49" xfId="0" applyNumberFormat="1" applyFont="1" applyFill="1" applyBorder="1" applyAlignment="1">
      <alignment/>
    </xf>
    <xf numFmtId="4" fontId="8" fillId="7" borderId="44" xfId="0" applyNumberFormat="1" applyFont="1" applyFill="1" applyBorder="1" applyAlignment="1">
      <alignment/>
    </xf>
    <xf numFmtId="4" fontId="8" fillId="7" borderId="49" xfId="0" applyNumberFormat="1" applyFont="1" applyFill="1" applyBorder="1" applyAlignment="1">
      <alignment/>
    </xf>
    <xf numFmtId="4" fontId="8" fillId="7" borderId="35" xfId="0" applyNumberFormat="1" applyFont="1" applyFill="1" applyBorder="1" applyAlignment="1">
      <alignment/>
    </xf>
    <xf numFmtId="4" fontId="7" fillId="7" borderId="44" xfId="0" applyNumberFormat="1" applyFont="1" applyFill="1" applyBorder="1" applyAlignment="1">
      <alignment/>
    </xf>
    <xf numFmtId="4" fontId="7" fillId="7" borderId="49" xfId="0" applyNumberFormat="1" applyFont="1" applyFill="1" applyBorder="1" applyAlignment="1">
      <alignment/>
    </xf>
    <xf numFmtId="4" fontId="7" fillId="7" borderId="35" xfId="0" applyNumberFormat="1" applyFont="1" applyFill="1" applyBorder="1" applyAlignment="1">
      <alignment/>
    </xf>
    <xf numFmtId="0" fontId="7" fillId="0" borderId="55" xfId="0" applyFont="1" applyBorder="1" applyAlignment="1">
      <alignment/>
    </xf>
    <xf numFmtId="3" fontId="7" fillId="36" borderId="19" xfId="0" applyNumberFormat="1" applyFont="1" applyFill="1" applyBorder="1" applyAlignment="1">
      <alignment/>
    </xf>
    <xf numFmtId="0" fontId="32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3" fontId="30" fillId="0" borderId="11" xfId="0" applyNumberFormat="1" applyFont="1" applyFill="1" applyBorder="1" applyAlignment="1">
      <alignment/>
    </xf>
    <xf numFmtId="0" fontId="30" fillId="0" borderId="20" xfId="0" applyFont="1" applyBorder="1" applyAlignment="1">
      <alignment wrapText="1"/>
    </xf>
    <xf numFmtId="0" fontId="30" fillId="0" borderId="20" xfId="0" applyFont="1" applyFill="1" applyBorder="1" applyAlignment="1">
      <alignment wrapText="1"/>
    </xf>
    <xf numFmtId="3" fontId="7" fillId="0" borderId="0" xfId="0" applyNumberFormat="1" applyFont="1" applyAlignment="1">
      <alignment/>
    </xf>
    <xf numFmtId="0" fontId="9" fillId="0" borderId="27" xfId="0" applyFont="1" applyFill="1" applyBorder="1" applyAlignment="1" applyProtection="1">
      <alignment/>
      <protection hidden="1"/>
    </xf>
    <xf numFmtId="0" fontId="7" fillId="0" borderId="27" xfId="0" applyFont="1" applyFill="1" applyBorder="1" applyAlignment="1" applyProtection="1">
      <alignment/>
      <protection hidden="1"/>
    </xf>
    <xf numFmtId="0" fontId="7" fillId="0" borderId="27" xfId="0" applyFont="1" applyFill="1" applyBorder="1" applyAlignment="1" applyProtection="1">
      <alignment shrinkToFit="1"/>
      <protection hidden="1"/>
    </xf>
    <xf numFmtId="0" fontId="9" fillId="37" borderId="32" xfId="0" applyFont="1" applyFill="1" applyBorder="1" applyAlignment="1" applyProtection="1">
      <alignment shrinkToFit="1"/>
      <protection hidden="1"/>
    </xf>
    <xf numFmtId="0" fontId="9" fillId="37" borderId="33" xfId="0" applyFont="1" applyFill="1" applyBorder="1" applyAlignment="1" applyProtection="1">
      <alignment shrinkToFit="1"/>
      <protection hidden="1"/>
    </xf>
    <xf numFmtId="0" fontId="7" fillId="0" borderId="56" xfId="0" applyFont="1" applyFill="1" applyBorder="1" applyAlignment="1" applyProtection="1">
      <alignment vertical="top" wrapText="1"/>
      <protection/>
    </xf>
    <xf numFmtId="0" fontId="7" fillId="0" borderId="56" xfId="0" applyFont="1" applyBorder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8" fillId="34" borderId="17" xfId="0" applyFont="1" applyFill="1" applyBorder="1" applyAlignment="1">
      <alignment horizontal="center" vertical="center"/>
    </xf>
    <xf numFmtId="0" fontId="28" fillId="34" borderId="18" xfId="0" applyFont="1" applyFill="1" applyBorder="1" applyAlignment="1">
      <alignment horizontal="center" vertical="center"/>
    </xf>
    <xf numFmtId="0" fontId="28" fillId="34" borderId="16" xfId="0" applyFont="1" applyFill="1" applyBorder="1" applyAlignment="1">
      <alignment horizontal="center" vertical="center"/>
    </xf>
    <xf numFmtId="0" fontId="38" fillId="0" borderId="57" xfId="0" applyFont="1" applyBorder="1" applyAlignment="1">
      <alignment horizontal="center"/>
    </xf>
    <xf numFmtId="0" fontId="27" fillId="0" borderId="47" xfId="0" applyFont="1" applyFill="1" applyBorder="1" applyAlignment="1" applyProtection="1">
      <alignment horizontal="center" vertical="center"/>
      <protection hidden="1"/>
    </xf>
    <xf numFmtId="0" fontId="7" fillId="0" borderId="56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27" fillId="0" borderId="41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9" fillId="0" borderId="42" xfId="0" applyFont="1" applyFill="1" applyBorder="1" applyAlignment="1" applyProtection="1">
      <alignment horizontal="center" vertical="center" wrapText="1"/>
      <protection hidden="1"/>
    </xf>
    <xf numFmtId="0" fontId="9" fillId="0" borderId="40" xfId="0" applyFont="1" applyFill="1" applyBorder="1" applyAlignment="1" applyProtection="1">
      <alignment horizontal="center" vertical="center" wrapText="1"/>
      <protection hidden="1"/>
    </xf>
    <xf numFmtId="0" fontId="9" fillId="0" borderId="3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Fill="1" applyBorder="1" applyAlignment="1" applyProtection="1">
      <alignment horizontal="center" vertical="center"/>
      <protection hidden="1"/>
    </xf>
    <xf numFmtId="0" fontId="9" fillId="0" borderId="32" xfId="0" applyFont="1" applyFill="1" applyBorder="1" applyAlignment="1" applyProtection="1">
      <alignment horizontal="center" vertical="center"/>
      <protection hidden="1"/>
    </xf>
    <xf numFmtId="0" fontId="9" fillId="0" borderId="33" xfId="0" applyFont="1" applyFill="1" applyBorder="1" applyAlignment="1" applyProtection="1">
      <alignment horizontal="center" vertical="center"/>
      <protection hidden="1"/>
    </xf>
    <xf numFmtId="0" fontId="34" fillId="0" borderId="27" xfId="0" applyFont="1" applyFill="1" applyBorder="1" applyAlignment="1" applyProtection="1">
      <alignment/>
      <protection hidden="1"/>
    </xf>
    <xf numFmtId="0" fontId="8" fillId="0" borderId="27" xfId="0" applyFont="1" applyFill="1" applyBorder="1" applyAlignment="1" applyProtection="1">
      <alignment/>
      <protection hidden="1"/>
    </xf>
    <xf numFmtId="0" fontId="8" fillId="0" borderId="27" xfId="0" applyFont="1" applyFill="1" applyBorder="1" applyAlignment="1" applyProtection="1">
      <alignment shrinkToFit="1"/>
      <protection hidden="1"/>
    </xf>
    <xf numFmtId="0" fontId="34" fillId="37" borderId="32" xfId="0" applyFont="1" applyFill="1" applyBorder="1" applyAlignment="1" applyProtection="1">
      <alignment shrinkToFit="1"/>
      <protection hidden="1"/>
    </xf>
    <xf numFmtId="0" fontId="34" fillId="37" borderId="33" xfId="0" applyFont="1" applyFill="1" applyBorder="1" applyAlignment="1" applyProtection="1">
      <alignment shrinkToFit="1"/>
      <protection hidden="1"/>
    </xf>
    <xf numFmtId="0" fontId="39" fillId="0" borderId="0" xfId="0" applyFont="1" applyAlignment="1">
      <alignment horizontal="center"/>
    </xf>
    <xf numFmtId="0" fontId="29" fillId="22" borderId="17" xfId="0" applyFont="1" applyFill="1" applyBorder="1" applyAlignment="1">
      <alignment horizontal="center" vertical="center"/>
    </xf>
    <xf numFmtId="0" fontId="29" fillId="22" borderId="16" xfId="0" applyFont="1" applyFill="1" applyBorder="1" applyAlignment="1">
      <alignment horizontal="center" vertical="center"/>
    </xf>
    <xf numFmtId="0" fontId="31" fillId="39" borderId="11" xfId="0" applyFont="1" applyFill="1" applyBorder="1" applyAlignment="1">
      <alignment horizontal="center"/>
    </xf>
    <xf numFmtId="0" fontId="31" fillId="39" borderId="61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31" fillId="39" borderId="11" xfId="0" applyFont="1" applyFill="1" applyBorder="1" applyAlignment="1">
      <alignment horizontal="center" vertical="center"/>
    </xf>
    <xf numFmtId="0" fontId="31" fillId="39" borderId="61" xfId="0" applyFont="1" applyFill="1" applyBorder="1" applyAlignment="1">
      <alignment horizontal="center" vertical="center"/>
    </xf>
    <xf numFmtId="0" fontId="7" fillId="0" borderId="62" xfId="0" applyFont="1" applyBorder="1" applyAlignment="1">
      <alignment horizontal="left"/>
    </xf>
    <xf numFmtId="0" fontId="29" fillId="22" borderId="18" xfId="0" applyFont="1" applyFill="1" applyBorder="1" applyAlignment="1">
      <alignment horizontal="center" vertical="center"/>
    </xf>
    <xf numFmtId="0" fontId="41" fillId="22" borderId="18" xfId="0" applyFont="1" applyFill="1" applyBorder="1" applyAlignment="1">
      <alignment horizontal="center" vertical="center"/>
    </xf>
    <xf numFmtId="0" fontId="41" fillId="22" borderId="16" xfId="0" applyFont="1" applyFill="1" applyBorder="1" applyAlignment="1">
      <alignment horizontal="center" vertical="center"/>
    </xf>
    <xf numFmtId="0" fontId="40" fillId="39" borderId="11" xfId="0" applyFont="1" applyFill="1" applyBorder="1" applyAlignment="1">
      <alignment horizontal="center"/>
    </xf>
    <xf numFmtId="0" fontId="40" fillId="39" borderId="61" xfId="0" applyFont="1" applyFill="1" applyBorder="1" applyAlignment="1">
      <alignment horizontal="center"/>
    </xf>
    <xf numFmtId="0" fontId="7" fillId="0" borderId="63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27" fillId="34" borderId="12" xfId="0" applyFont="1" applyFill="1" applyBorder="1" applyAlignment="1">
      <alignment horizontal="left"/>
    </xf>
    <xf numFmtId="0" fontId="9" fillId="7" borderId="11" xfId="0" applyFont="1" applyFill="1" applyBorder="1" applyAlignment="1">
      <alignment horizontal="left"/>
    </xf>
    <xf numFmtId="0" fontId="9" fillId="34" borderId="12" xfId="0" applyFont="1" applyFill="1" applyBorder="1" applyAlignment="1">
      <alignment horizontal="center"/>
    </xf>
    <xf numFmtId="0" fontId="9" fillId="7" borderId="12" xfId="0" applyFont="1" applyFill="1" applyBorder="1" applyAlignment="1">
      <alignment horizontal="left"/>
    </xf>
    <xf numFmtId="0" fontId="7" fillId="0" borderId="64" xfId="0" applyFont="1" applyBorder="1" applyAlignment="1">
      <alignment horizontal="left"/>
    </xf>
    <xf numFmtId="0" fontId="7" fillId="0" borderId="65" xfId="0" applyFont="1" applyBorder="1" applyAlignment="1">
      <alignment horizontal="left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7" borderId="66" xfId="0" applyFont="1" applyFill="1" applyBorder="1" applyAlignment="1">
      <alignment horizontal="center"/>
    </xf>
    <xf numFmtId="0" fontId="7" fillId="7" borderId="67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62" xfId="0" applyFont="1" applyBorder="1" applyAlignment="1">
      <alignment horizontal="right" vertical="center"/>
    </xf>
    <xf numFmtId="0" fontId="27" fillId="22" borderId="68" xfId="0" applyFont="1" applyFill="1" applyBorder="1" applyAlignment="1">
      <alignment horizontal="center" vertical="center" wrapText="1"/>
    </xf>
    <xf numFmtId="0" fontId="27" fillId="22" borderId="69" xfId="0" applyFont="1" applyFill="1" applyBorder="1" applyAlignment="1">
      <alignment horizontal="center" vertical="center" wrapText="1"/>
    </xf>
    <xf numFmtId="0" fontId="27" fillId="22" borderId="70" xfId="0" applyFont="1" applyFill="1" applyBorder="1" applyAlignment="1">
      <alignment horizontal="center" vertical="center" wrapText="1"/>
    </xf>
    <xf numFmtId="0" fontId="7" fillId="22" borderId="71" xfId="0" applyFont="1" applyFill="1" applyBorder="1" applyAlignment="1">
      <alignment horizontal="center" vertical="center" wrapText="1"/>
    </xf>
    <xf numFmtId="0" fontId="7" fillId="22" borderId="62" xfId="0" applyFont="1" applyFill="1" applyBorder="1" applyAlignment="1">
      <alignment horizontal="center" vertical="center" wrapText="1"/>
    </xf>
    <xf numFmtId="0" fontId="7" fillId="22" borderId="72" xfId="0" applyFont="1" applyFill="1" applyBorder="1" applyAlignment="1">
      <alignment horizontal="center" vertical="center" wrapText="1"/>
    </xf>
    <xf numFmtId="0" fontId="7" fillId="36" borderId="71" xfId="0" applyFont="1" applyFill="1" applyBorder="1" applyAlignment="1">
      <alignment horizontal="center" vertical="center" wrapText="1"/>
    </xf>
    <xf numFmtId="0" fontId="7" fillId="36" borderId="6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0" fillId="36" borderId="0" xfId="0" applyFill="1" applyAlignment="1">
      <alignment/>
    </xf>
    <xf numFmtId="0" fontId="7" fillId="36" borderId="72" xfId="0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/>
    </xf>
    <xf numFmtId="0" fontId="42" fillId="0" borderId="69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right" vertical="center"/>
    </xf>
    <xf numFmtId="0" fontId="64" fillId="0" borderId="0" xfId="0" applyFont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I76"/>
  <sheetViews>
    <sheetView tabSelected="1" zoomScalePageLayoutView="0" workbookViewId="0" topLeftCell="A37">
      <selection activeCell="F52" sqref="F52"/>
    </sheetView>
  </sheetViews>
  <sheetFormatPr defaultColWidth="9.00390625" defaultRowHeight="12.75"/>
  <cols>
    <col min="1" max="1" width="3.25390625" style="0" customWidth="1"/>
    <col min="2" max="2" width="2.875" style="0" customWidth="1"/>
    <col min="3" max="3" width="7.375" style="0" customWidth="1"/>
    <col min="4" max="4" width="38.00390625" style="0" customWidth="1"/>
    <col min="5" max="5" width="11.375" style="0" customWidth="1"/>
    <col min="6" max="6" width="10.625" style="0" customWidth="1"/>
    <col min="7" max="8" width="11.125" style="0" customWidth="1"/>
  </cols>
  <sheetData>
    <row r="1" spans="1:9" ht="21">
      <c r="A1" s="327" t="s">
        <v>176</v>
      </c>
      <c r="B1" s="327"/>
      <c r="C1" s="327"/>
      <c r="D1" s="327"/>
      <c r="E1" s="327"/>
      <c r="F1" s="327"/>
      <c r="G1" s="327"/>
      <c r="H1" s="259"/>
      <c r="I1" s="4"/>
    </row>
    <row r="2" spans="1:9" ht="16.5">
      <c r="A2" s="328"/>
      <c r="B2" s="328"/>
      <c r="C2" s="328"/>
      <c r="D2" s="328"/>
      <c r="E2" s="328"/>
      <c r="F2" s="338" t="s">
        <v>177</v>
      </c>
      <c r="G2" s="338"/>
      <c r="H2" s="326"/>
      <c r="I2" s="5"/>
    </row>
    <row r="3" spans="1:8" ht="15.75" customHeight="1">
      <c r="A3" s="330" t="s">
        <v>102</v>
      </c>
      <c r="B3" s="331"/>
      <c r="C3" s="331"/>
      <c r="D3" s="331"/>
      <c r="E3" s="331"/>
      <c r="F3" s="331"/>
      <c r="G3" s="331"/>
      <c r="H3" s="332"/>
    </row>
    <row r="4" spans="1:8" ht="12.75" customHeight="1">
      <c r="A4" s="333" t="s">
        <v>103</v>
      </c>
      <c r="B4" s="334"/>
      <c r="C4" s="334"/>
      <c r="D4" s="334"/>
      <c r="E4" s="334"/>
      <c r="F4" s="334"/>
      <c r="G4" s="334"/>
      <c r="H4" s="335"/>
    </row>
    <row r="5" spans="1:7" ht="12.75">
      <c r="A5" s="336"/>
      <c r="B5" s="337"/>
      <c r="C5" s="337"/>
      <c r="D5" s="337"/>
      <c r="E5" s="337"/>
      <c r="F5" s="337"/>
      <c r="G5" s="337"/>
    </row>
    <row r="6" spans="1:8" ht="19.5" customHeight="1">
      <c r="A6" s="273" t="s">
        <v>125</v>
      </c>
      <c r="B6" s="274"/>
      <c r="C6" s="274"/>
      <c r="D6" s="274"/>
      <c r="E6" s="274"/>
      <c r="F6" s="274"/>
      <c r="G6" s="274"/>
      <c r="H6" s="275"/>
    </row>
    <row r="7" spans="1:5" ht="12.75" customHeight="1">
      <c r="A7" s="1" t="s">
        <v>13</v>
      </c>
      <c r="C7" s="2"/>
      <c r="E7" s="2"/>
    </row>
    <row r="8" spans="1:4" ht="16.5" thickBot="1">
      <c r="A8" s="276" t="s">
        <v>178</v>
      </c>
      <c r="B8" s="276"/>
      <c r="C8" s="276"/>
      <c r="D8" s="276"/>
    </row>
    <row r="9" spans="1:8" ht="37.5" customHeight="1" thickBot="1">
      <c r="A9" s="277" t="s">
        <v>1</v>
      </c>
      <c r="B9" s="278"/>
      <c r="C9" s="278"/>
      <c r="D9" s="279"/>
      <c r="E9" s="286" t="s">
        <v>126</v>
      </c>
      <c r="F9" s="183" t="s">
        <v>98</v>
      </c>
      <c r="G9" s="288" t="s">
        <v>61</v>
      </c>
      <c r="H9" s="289"/>
    </row>
    <row r="10" spans="1:8" ht="13.5" thickBot="1">
      <c r="A10" s="280"/>
      <c r="B10" s="281"/>
      <c r="C10" s="281"/>
      <c r="D10" s="282"/>
      <c r="E10" s="287"/>
      <c r="F10" s="119">
        <v>2023</v>
      </c>
      <c r="G10" s="119">
        <v>2024</v>
      </c>
      <c r="H10" s="184">
        <v>2025</v>
      </c>
    </row>
    <row r="11" spans="1:8" ht="13.5" thickBot="1">
      <c r="A11" s="283"/>
      <c r="B11" s="284"/>
      <c r="C11" s="284"/>
      <c r="D11" s="285"/>
      <c r="E11" s="290" t="s">
        <v>33</v>
      </c>
      <c r="F11" s="291"/>
      <c r="G11" s="291"/>
      <c r="H11" s="292"/>
    </row>
    <row r="12" spans="1:8" ht="15.75" customHeight="1" thickBot="1">
      <c r="A12" s="185" t="s">
        <v>2</v>
      </c>
      <c r="B12" s="41" t="s">
        <v>34</v>
      </c>
      <c r="C12" s="41"/>
      <c r="D12" s="41"/>
      <c r="E12" s="189">
        <f>E14+E15+E16+E17+E18+E19+E22+E23+E24+E25+E26+E27+E28+E29</f>
        <v>47008</v>
      </c>
      <c r="F12" s="189">
        <f>F14+F15+F16+F17+F18+F19+F22+F23+F24+F25+F26+F27+F28+F29</f>
        <v>52888</v>
      </c>
      <c r="G12" s="189">
        <f>G14+G15+G16+G17+G18+G19+G22+G23+G24+G25+G26+G27+G28+G29</f>
        <v>53147</v>
      </c>
      <c r="H12" s="189">
        <f>H14+H15+H16+H17+H18+H19+H22+H23+H24+H25+H26+H27+H28+H29</f>
        <v>53253</v>
      </c>
    </row>
    <row r="13" spans="1:8" ht="12.75" customHeight="1" thickTop="1">
      <c r="A13" s="50" t="s">
        <v>35</v>
      </c>
      <c r="B13" s="43"/>
      <c r="C13" s="44"/>
      <c r="D13" s="44"/>
      <c r="E13" s="97"/>
      <c r="F13" s="98"/>
      <c r="G13" s="99"/>
      <c r="H13" s="99"/>
    </row>
    <row r="14" spans="1:8" ht="15" customHeight="1">
      <c r="A14" s="46" t="s">
        <v>0</v>
      </c>
      <c r="B14" s="46"/>
      <c r="C14" s="47" t="s">
        <v>95</v>
      </c>
      <c r="D14" s="47"/>
      <c r="E14" s="140">
        <f>SUM(' 1- podrobný rozpis Průchodní'!E14+'1-podrobný rozpis Nábřežní'!E14+'1-podrobný rozpis B.Němcové'!E14+'1 podrobný rozpis ŠJ'!E14)</f>
        <v>2267</v>
      </c>
      <c r="F14" s="140">
        <f>SUM(' 1- podrobný rozpis Průchodní'!F14+'1-podrobný rozpis Nábřežní'!F14+'1-podrobný rozpis B.Němcové'!F14+'1 podrobný rozpis ŠJ'!F14)</f>
        <v>1971</v>
      </c>
      <c r="G14" s="140">
        <f>SUM(' 1- podrobný rozpis Průchodní'!G14+'1-podrobný rozpis Nábřežní'!G14+'1-podrobný rozpis B.Němcové'!G14+'1 podrobný rozpis ŠJ'!G14)</f>
        <v>1971</v>
      </c>
      <c r="H14" s="186">
        <f>SUM(' 1- podrobný rozpis Průchodní'!H14+'1-podrobný rozpis Nábřežní'!H14+'1-podrobný rozpis B.Němcové'!H14+'1 podrobný rozpis ŠJ'!H14)</f>
        <v>2005</v>
      </c>
    </row>
    <row r="15" spans="1:8" ht="15" customHeight="1">
      <c r="A15" s="46" t="s">
        <v>3</v>
      </c>
      <c r="B15" s="46"/>
      <c r="C15" s="47" t="s">
        <v>96</v>
      </c>
      <c r="D15" s="47"/>
      <c r="E15" s="140">
        <f>SUM(' 1- podrobný rozpis Průchodní'!E15+'1-podrobný rozpis Nábřežní'!E15+'1-podrobný rozpis B.Němcové'!E15+'1 podrobný rozpis ŠJ'!E15)</f>
        <v>3348</v>
      </c>
      <c r="F15" s="140">
        <f>SUM(' 1- podrobný rozpis Průchodní'!F15+'1-podrobný rozpis Nábřežní'!F15+'1-podrobný rozpis B.Němcové'!F15+'1 podrobný rozpis ŠJ'!F15)</f>
        <v>9440</v>
      </c>
      <c r="G15" s="140">
        <f>SUM(' 1- podrobný rozpis Průchodní'!G15+'1-podrobný rozpis Nábřežní'!G15+'1-podrobný rozpis B.Němcové'!G15+'1 podrobný rozpis ŠJ'!G15)</f>
        <v>9510</v>
      </c>
      <c r="H15" s="186">
        <f>SUM(' 1- podrobný rozpis Průchodní'!H15+'1-podrobný rozpis Nábřežní'!H15+'1-podrobný rozpis B.Němcové'!H15+'1 podrobný rozpis ŠJ'!H15)</f>
        <v>9560</v>
      </c>
    </row>
    <row r="16" spans="1:8" ht="15" customHeight="1">
      <c r="A16" s="46" t="s">
        <v>4</v>
      </c>
      <c r="B16" s="46"/>
      <c r="C16" s="47" t="s">
        <v>47</v>
      </c>
      <c r="D16" s="47"/>
      <c r="E16" s="140">
        <f>SUM(' 1- podrobný rozpis Průchodní'!E16+'1-podrobný rozpis Nábřežní'!E16+'1-podrobný rozpis B.Němcové'!E16+'1 podrobný rozpis ŠJ'!E16)</f>
        <v>1986</v>
      </c>
      <c r="F16" s="140">
        <f>SUM(' 1- podrobný rozpis Průchodní'!F16+'1-podrobný rozpis Nábřežní'!F16+'1-podrobný rozpis B.Němcové'!F16+'1 podrobný rozpis ŠJ'!F16)</f>
        <v>1568</v>
      </c>
      <c r="G16" s="140">
        <f>SUM(' 1- podrobný rozpis Průchodní'!G16+'1-podrobný rozpis Nábřežní'!G16+'1-podrobný rozpis B.Němcové'!G16+'1 podrobný rozpis ŠJ'!G16)</f>
        <v>1622</v>
      </c>
      <c r="H16" s="186">
        <f>SUM(' 1- podrobný rozpis Průchodní'!H16+'1-podrobný rozpis Nábřežní'!H16+'1-podrobný rozpis B.Němcové'!H16+'1 podrobný rozpis ŠJ'!H16)</f>
        <v>1460</v>
      </c>
    </row>
    <row r="17" spans="1:8" ht="15" customHeight="1">
      <c r="A17" s="46" t="s">
        <v>5</v>
      </c>
      <c r="B17" s="46"/>
      <c r="C17" s="47" t="s">
        <v>46</v>
      </c>
      <c r="D17" s="47"/>
      <c r="E17" s="140">
        <f>SUM(' 1- podrobný rozpis Průchodní'!E17+'1-podrobný rozpis Nábřežní'!E17+'1-podrobný rozpis B.Němcové'!E17+'1 podrobný rozpis ŠJ'!E17)</f>
        <v>44</v>
      </c>
      <c r="F17" s="140">
        <f>SUM(' 1- podrobný rozpis Průchodní'!F17+'1-podrobný rozpis Nábřežní'!F17+'1-podrobný rozpis B.Němcové'!F17+'1 podrobný rozpis ŠJ'!F17)</f>
        <v>47</v>
      </c>
      <c r="G17" s="140">
        <f>SUM(' 1- podrobný rozpis Průchodní'!G17+'1-podrobný rozpis Nábřežní'!G17+'1-podrobný rozpis B.Němcové'!G17+'1 podrobný rozpis ŠJ'!G17)</f>
        <v>53</v>
      </c>
      <c r="H17" s="186">
        <f>SUM(' 1- podrobný rozpis Průchodní'!H17+'1-podrobný rozpis Nábřežní'!H17+'1-podrobný rozpis B.Němcové'!H17+'1 podrobný rozpis ŠJ'!H17)</f>
        <v>55</v>
      </c>
    </row>
    <row r="18" spans="1:8" ht="15" customHeight="1">
      <c r="A18" s="46" t="s">
        <v>6</v>
      </c>
      <c r="B18" s="46"/>
      <c r="C18" s="47" t="s">
        <v>48</v>
      </c>
      <c r="D18" s="47"/>
      <c r="E18" s="140">
        <f>SUM(' 1- podrobný rozpis Průchodní'!E18+'1-podrobný rozpis Nábřežní'!E18+'1-podrobný rozpis B.Němcové'!E18+'1 podrobný rozpis ŠJ'!E18)</f>
        <v>2344</v>
      </c>
      <c r="F18" s="140">
        <f>SUM(' 1- podrobný rozpis Průchodní'!F18+'1-podrobný rozpis Nábřežní'!F18+'1-podrobný rozpis B.Němcové'!F18+'1 podrobný rozpis ŠJ'!F18)</f>
        <v>2936</v>
      </c>
      <c r="G18" s="140">
        <f>SUM(' 1- podrobný rozpis Průchodní'!G18+'1-podrobný rozpis Nábřežní'!G18+'1-podrobný rozpis B.Němcové'!G18+'1 podrobný rozpis ŠJ'!G18)</f>
        <v>2894</v>
      </c>
      <c r="H18" s="186">
        <f>SUM(' 1- podrobný rozpis Průchodní'!H18+'1-podrobný rozpis Nábřežní'!H18+'1-podrobný rozpis B.Němcové'!H18+'1 podrobný rozpis ŠJ'!H18)</f>
        <v>3033</v>
      </c>
    </row>
    <row r="19" spans="1:8" ht="15" customHeight="1">
      <c r="A19" s="46" t="s">
        <v>7</v>
      </c>
      <c r="B19" s="46"/>
      <c r="C19" s="199" t="s">
        <v>36</v>
      </c>
      <c r="D19" s="199"/>
      <c r="E19" s="200">
        <f>SUM(E20:E21)</f>
        <v>24523</v>
      </c>
      <c r="F19" s="200">
        <f>SUM(F20:F21)</f>
        <v>24523</v>
      </c>
      <c r="G19" s="200">
        <f>SUM(G20:G21)</f>
        <v>24645</v>
      </c>
      <c r="H19" s="201">
        <f>SUM(H20:H21)</f>
        <v>24768</v>
      </c>
    </row>
    <row r="20" spans="1:11" ht="15" customHeight="1">
      <c r="A20" s="46" t="s">
        <v>8</v>
      </c>
      <c r="B20" s="46"/>
      <c r="C20" s="48" t="s">
        <v>35</v>
      </c>
      <c r="D20" s="47" t="s">
        <v>37</v>
      </c>
      <c r="E20" s="140">
        <f>SUM(' 1- podrobný rozpis Průchodní'!E20+'1-podrobný rozpis Nábřežní'!E20+'1-podrobný rozpis B.Němcové'!E20+'1 podrobný rozpis ŠJ'!E20)</f>
        <v>24209</v>
      </c>
      <c r="F20" s="140">
        <f>SUM(' 1- podrobný rozpis Průchodní'!F20+'1-podrobný rozpis Nábřežní'!F20+'1-podrobný rozpis B.Němcové'!F20+'1 podrobný rozpis ŠJ'!F20)</f>
        <v>24209</v>
      </c>
      <c r="G20" s="140">
        <f>SUM(' 1- podrobný rozpis Průchodní'!G20+'1-podrobný rozpis Nábřežní'!G20+'1-podrobný rozpis B.Němcové'!G20+'1 podrobný rozpis ŠJ'!G20)</f>
        <v>24329</v>
      </c>
      <c r="H20" s="186">
        <f>SUM(' 1- podrobný rozpis Průchodní'!H20+'1-podrobný rozpis Nábřežní'!H20+'1-podrobný rozpis B.Němcové'!H20+'1 podrobný rozpis ŠJ'!H20)</f>
        <v>24450</v>
      </c>
      <c r="K20" s="167"/>
    </row>
    <row r="21" spans="1:11" ht="15" customHeight="1">
      <c r="A21" s="46" t="s">
        <v>9</v>
      </c>
      <c r="B21" s="46"/>
      <c r="C21" s="47"/>
      <c r="D21" s="47" t="s">
        <v>38</v>
      </c>
      <c r="E21" s="140">
        <f>SUM(' 1- podrobný rozpis Průchodní'!E21+'1-podrobný rozpis Nábřežní'!E21+'1-podrobný rozpis B.Němcové'!E21+'1 podrobný rozpis ŠJ'!E21)</f>
        <v>314</v>
      </c>
      <c r="F21" s="140">
        <f>SUM(' 1- podrobný rozpis Průchodní'!F21+'1-podrobný rozpis Nábřežní'!F21+'1-podrobný rozpis B.Němcové'!F21+'1 podrobný rozpis ŠJ'!F21)</f>
        <v>314</v>
      </c>
      <c r="G21" s="140">
        <f>SUM(' 1- podrobný rozpis Průchodní'!G21+'1-podrobný rozpis Nábřežní'!G21+'1-podrobný rozpis B.Němcové'!G21+'1 podrobný rozpis ŠJ'!G21)</f>
        <v>316</v>
      </c>
      <c r="H21" s="186">
        <f>SUM(' 1- podrobný rozpis Průchodní'!H21+'1-podrobný rozpis Nábřežní'!H21+'1-podrobný rozpis B.Němcové'!H21+'1 podrobný rozpis ŠJ'!H21)</f>
        <v>318</v>
      </c>
      <c r="K21" s="167"/>
    </row>
    <row r="22" spans="1:8" ht="15" customHeight="1">
      <c r="A22" s="46" t="s">
        <v>10</v>
      </c>
      <c r="B22" s="46"/>
      <c r="C22" s="47" t="s">
        <v>49</v>
      </c>
      <c r="D22" s="47"/>
      <c r="E22" s="140">
        <f>SUM(' 1- podrobný rozpis Průchodní'!E22+'1-podrobný rozpis Nábřežní'!E22+'1-podrobný rozpis B.Němcové'!E22+'1 podrobný rozpis ŠJ'!E22)</f>
        <v>8232</v>
      </c>
      <c r="F22" s="140">
        <f>SUM(' 1- podrobný rozpis Průchodní'!F22+'1-podrobný rozpis Nábřežní'!F22+'1-podrobný rozpis B.Němcové'!F22+'1 podrobný rozpis ŠJ'!F22)</f>
        <v>8232</v>
      </c>
      <c r="G22" s="140">
        <f>SUM(' 1- podrobný rozpis Průchodní'!G22+'1-podrobný rozpis Nábřežní'!G22+'1-podrobný rozpis B.Němcové'!G22+'1 podrobný rozpis ŠJ'!G22)</f>
        <v>8273</v>
      </c>
      <c r="H22" s="186">
        <f>SUM(' 1- podrobný rozpis Průchodní'!H22+'1-podrobný rozpis Nábřežní'!H22+'1-podrobný rozpis B.Němcové'!H22+'1 podrobný rozpis ŠJ'!H22)</f>
        <v>8314</v>
      </c>
    </row>
    <row r="23" spans="1:8" ht="15" customHeight="1">
      <c r="A23" s="46" t="s">
        <v>11</v>
      </c>
      <c r="B23" s="46"/>
      <c r="C23" s="47" t="s">
        <v>50</v>
      </c>
      <c r="D23" s="47"/>
      <c r="E23" s="140">
        <f>SUM(' 1- podrobný rozpis Průchodní'!E23+'1-podrobný rozpis Nábřežní'!E23+'1-podrobný rozpis B.Němcové'!E23+'1 podrobný rozpis ŠJ'!E23)</f>
        <v>101</v>
      </c>
      <c r="F23" s="140">
        <f>SUM(' 1- podrobný rozpis Průchodní'!F23+'1-podrobný rozpis Nábřežní'!F23+'1-podrobný rozpis B.Němcové'!F23+'1 podrobný rozpis ŠJ'!F23)</f>
        <v>101</v>
      </c>
      <c r="G23" s="140">
        <f>SUM(' 1- podrobný rozpis Průchodní'!G23+'1-podrobný rozpis Nábřežní'!G23+'1-podrobný rozpis B.Němcové'!G23+'1 podrobný rozpis ŠJ'!G23)</f>
        <v>101</v>
      </c>
      <c r="H23" s="186">
        <f>SUM(' 1- podrobný rozpis Průchodní'!H23+'1-podrobný rozpis Nábřežní'!H23+'1-podrobný rozpis B.Němcové'!H23+'1 podrobný rozpis ŠJ'!H23)</f>
        <v>101</v>
      </c>
    </row>
    <row r="24" spans="1:8" ht="15" customHeight="1">
      <c r="A24" s="46" t="s">
        <v>12</v>
      </c>
      <c r="B24" s="46"/>
      <c r="C24" s="47" t="s">
        <v>97</v>
      </c>
      <c r="D24" s="47"/>
      <c r="E24" s="140">
        <f>SUM(' 1- podrobný rozpis Průchodní'!E24+'1-podrobný rozpis Nábřežní'!E24+'1-podrobný rozpis B.Němcové'!E24+'1 podrobný rozpis ŠJ'!E24)</f>
        <v>905</v>
      </c>
      <c r="F24" s="140">
        <f>SUM(' 1- podrobný rozpis Průchodní'!F24+'1-podrobný rozpis Nábřežní'!F24+'1-podrobný rozpis B.Němcové'!F24+'1 podrobný rozpis ŠJ'!F24)</f>
        <v>886</v>
      </c>
      <c r="G24" s="140">
        <f>SUM(' 1- podrobný rozpis Průchodní'!G24+'1-podrobný rozpis Nábřežní'!G24+'1-podrobný rozpis B.Němcové'!G24+'1 podrobný rozpis ŠJ'!G24)</f>
        <v>890</v>
      </c>
      <c r="H24" s="186">
        <f>SUM(' 1- podrobný rozpis Průchodní'!H24+'1-podrobný rozpis Nábřežní'!H24+'1-podrobný rozpis B.Němcové'!H24+'1 podrobný rozpis ŠJ'!H24)</f>
        <v>894</v>
      </c>
    </row>
    <row r="25" spans="1:8" ht="15" customHeight="1">
      <c r="A25" s="46" t="s">
        <v>14</v>
      </c>
      <c r="B25" s="46"/>
      <c r="C25" s="47" t="s">
        <v>58</v>
      </c>
      <c r="D25" s="47"/>
      <c r="E25" s="140">
        <f>SUM(' 1- podrobný rozpis Průchodní'!E25+'1-podrobný rozpis Nábřežní'!E25+'1-podrobný rozpis B.Němcové'!E25+'1 podrobný rozpis ŠJ'!E25)</f>
        <v>0</v>
      </c>
      <c r="F25" s="140">
        <f>SUM(' 1- podrobný rozpis Průchodní'!F25+'1-podrobný rozpis Nábřežní'!F25+'1-podrobný rozpis B.Němcové'!F25+'1 podrobný rozpis ŠJ'!F25)</f>
        <v>3</v>
      </c>
      <c r="G25" s="140">
        <f>SUM(' 1- podrobný rozpis Průchodní'!G25+'1-podrobný rozpis Nábřežní'!G25+'1-podrobný rozpis B.Němcové'!G25+'1 podrobný rozpis ŠJ'!G25)</f>
        <v>3</v>
      </c>
      <c r="H25" s="186">
        <f>SUM(' 1- podrobný rozpis Průchodní'!H25+'1-podrobný rozpis Nábřežní'!H25+'1-podrobný rozpis B.Němcové'!H25+'1 podrobný rozpis ŠJ'!H25)</f>
        <v>3</v>
      </c>
    </row>
    <row r="26" spans="1:8" ht="15" customHeight="1">
      <c r="A26" s="46" t="s">
        <v>15</v>
      </c>
      <c r="B26" s="46"/>
      <c r="C26" s="49" t="s">
        <v>39</v>
      </c>
      <c r="D26" s="47"/>
      <c r="E26" s="140">
        <f>SUM(' 1- podrobný rozpis Průchodní'!E26+'1-podrobný rozpis Nábřežní'!E26+'1-podrobný rozpis B.Němcové'!E26+'1 podrobný rozpis ŠJ'!E26)</f>
        <v>2</v>
      </c>
      <c r="F26" s="140">
        <f>SUM(' 1- podrobný rozpis Průchodní'!F26+'1-podrobný rozpis Nábřežní'!F26+'1-podrobný rozpis B.Němcové'!F26+'1 podrobný rozpis ŠJ'!F26)</f>
        <v>1</v>
      </c>
      <c r="G26" s="140">
        <f>SUM(' 1- podrobný rozpis Průchodní'!G26+'1-podrobný rozpis Nábřežní'!G26+'1-podrobný rozpis B.Němcové'!G26+'1 podrobný rozpis ŠJ'!G26)</f>
        <v>1</v>
      </c>
      <c r="H26" s="186">
        <f>SUM(' 1- podrobný rozpis Průchodní'!H26+'1-podrobný rozpis Nábřežní'!H26+'1-podrobný rozpis B.Němcové'!H26+'1 podrobný rozpis ŠJ'!H26)</f>
        <v>1</v>
      </c>
    </row>
    <row r="27" spans="1:8" ht="15" customHeight="1">
      <c r="A27" s="46" t="s">
        <v>16</v>
      </c>
      <c r="B27" s="50"/>
      <c r="C27" s="51" t="s">
        <v>51</v>
      </c>
      <c r="D27" s="51"/>
      <c r="E27" s="140">
        <f>SUM(' 1- podrobný rozpis Průchodní'!E27+'1-podrobný rozpis Nábřežní'!E27+'1-podrobný rozpis B.Němcové'!E27+'1 podrobný rozpis ŠJ'!E27)</f>
        <v>710</v>
      </c>
      <c r="F27" s="140">
        <f>SUM(' 1- podrobný rozpis Průchodní'!F27+'1-podrobný rozpis Nábřežní'!F27+'1-podrobný rozpis B.Němcové'!F27+'1 podrobný rozpis ŠJ'!F27)</f>
        <v>685</v>
      </c>
      <c r="G27" s="140">
        <f>SUM(' 1- podrobný rozpis Průchodní'!G27+'1-podrobný rozpis Nábřežní'!G27+'1-podrobný rozpis B.Němcové'!G27+'1 podrobný rozpis ŠJ'!G27)</f>
        <v>732</v>
      </c>
      <c r="H27" s="186">
        <f>SUM(' 1- podrobný rozpis Průchodní'!H27+'1-podrobný rozpis Nábřežní'!H27+'1-podrobný rozpis B.Němcové'!H27+'1 podrobný rozpis ŠJ'!H27)</f>
        <v>709</v>
      </c>
    </row>
    <row r="28" spans="1:8" ht="15" customHeight="1">
      <c r="A28" s="46" t="s">
        <v>17</v>
      </c>
      <c r="B28" s="50"/>
      <c r="C28" s="51" t="s">
        <v>52</v>
      </c>
      <c r="D28" s="51"/>
      <c r="E28" s="140">
        <f>SUM(' 1- podrobný rozpis Průchodní'!E28+'1-podrobný rozpis Nábřežní'!E28+'1-podrobný rozpis B.Němcové'!E28+'1 podrobný rozpis ŠJ'!E28)</f>
        <v>1970</v>
      </c>
      <c r="F28" s="140">
        <f>SUM(' 1- podrobný rozpis Průchodní'!F28+'1-podrobný rozpis Nábřežní'!F28+'1-podrobný rozpis B.Němcové'!F28+'1 podrobný rozpis ŠJ'!F28)</f>
        <v>1970</v>
      </c>
      <c r="G28" s="140">
        <f>SUM(' 1- podrobný rozpis Průchodní'!G28+'1-podrobný rozpis Nábřežní'!G28+'1-podrobný rozpis B.Němcové'!G28+'1 podrobný rozpis ŠJ'!G28)</f>
        <v>1970</v>
      </c>
      <c r="H28" s="186">
        <f>SUM(' 1- podrobný rozpis Průchodní'!H28+'1-podrobný rozpis Nábřežní'!H28+'1-podrobný rozpis B.Němcové'!H28+'1 podrobný rozpis ŠJ'!H28)</f>
        <v>1970</v>
      </c>
    </row>
    <row r="29" spans="1:8" ht="15" customHeight="1" thickBot="1">
      <c r="A29" s="46" t="s">
        <v>18</v>
      </c>
      <c r="B29" s="50"/>
      <c r="C29" s="51" t="s">
        <v>60</v>
      </c>
      <c r="D29" s="51"/>
      <c r="E29" s="140">
        <f>SUM(' 1- podrobný rozpis Průchodní'!E29+'1-podrobný rozpis Nábřežní'!E29+'1-podrobný rozpis B.Němcové'!E29+'1 podrobný rozpis ŠJ'!E29)</f>
        <v>576</v>
      </c>
      <c r="F29" s="140">
        <f>SUM(' 1- podrobný rozpis Průchodní'!F29+'1-podrobný rozpis Nábřežní'!F29+'1-podrobný rozpis B.Němcové'!F29+'1 podrobný rozpis ŠJ'!F29)</f>
        <v>525</v>
      </c>
      <c r="G29" s="140">
        <f>SUM(' 1- podrobný rozpis Průchodní'!G29+'1-podrobný rozpis Nábřežní'!G29+'1-podrobný rozpis B.Němcové'!G29+'1 podrobný rozpis ŠJ'!G29)</f>
        <v>482</v>
      </c>
      <c r="H29" s="186">
        <f>SUM(' 1- podrobný rozpis Průchodní'!H29+'1-podrobný rozpis Nábřežní'!H29+'1-podrobný rozpis B.Němcové'!H29+'1 podrobný rozpis ŠJ'!H29)</f>
        <v>380</v>
      </c>
    </row>
    <row r="30" spans="1:8" ht="15" thickBot="1">
      <c r="A30" s="52" t="s">
        <v>19</v>
      </c>
      <c r="B30" s="53" t="s">
        <v>40</v>
      </c>
      <c r="C30" s="53"/>
      <c r="D30" s="54"/>
      <c r="E30" s="188">
        <f>SUM(E32+E35+E37+E36+E38+E39+E40)</f>
        <v>47008</v>
      </c>
      <c r="F30" s="188">
        <f>SUM(F32+F35+F37+F36+F38+F39+F40)</f>
        <v>52888</v>
      </c>
      <c r="G30" s="188">
        <f>SUM(G32+G35+G37+G36+G38+G39+G40)</f>
        <v>53147</v>
      </c>
      <c r="H30" s="188">
        <f>SUM(H32+H35+H37+H36+H38+H39+H40)</f>
        <v>53253</v>
      </c>
    </row>
    <row r="31" spans="1:8" ht="12.75" customHeight="1">
      <c r="A31" s="187" t="s">
        <v>35</v>
      </c>
      <c r="B31" s="51"/>
      <c r="C31" s="51"/>
      <c r="D31" s="51"/>
      <c r="E31" s="150"/>
      <c r="F31" s="151"/>
      <c r="G31" s="152"/>
      <c r="H31" s="152"/>
    </row>
    <row r="32" spans="1:8" ht="15" customHeight="1">
      <c r="A32" s="56" t="s">
        <v>20</v>
      </c>
      <c r="B32" s="47"/>
      <c r="C32" s="202" t="s">
        <v>41</v>
      </c>
      <c r="D32" s="202"/>
      <c r="E32" s="193">
        <f>' 1- podrobný rozpis Průchodní'!E32+'1-podrobný rozpis Nábřežní'!E32+'1-podrobný rozpis B.Němcové'!E32+'1 podrobný rozpis ŠJ'!E32</f>
        <v>0</v>
      </c>
      <c r="F32" s="193">
        <f>' 1- podrobný rozpis Průchodní'!F32+'1-podrobný rozpis Nábřežní'!F32+'1-podrobný rozpis B.Němcové'!F32+'1 podrobný rozpis ŠJ'!F32</f>
        <v>230</v>
      </c>
      <c r="G32" s="193">
        <f>' 1- podrobný rozpis Průchodní'!G32+'1-podrobný rozpis Nábřežní'!G32+'1-podrobný rozpis B.Němcové'!G32+'1 podrobný rozpis ŠJ'!G32</f>
        <v>230</v>
      </c>
      <c r="H32" s="193">
        <f>' 1- podrobný rozpis Průchodní'!H32+'1-podrobný rozpis Nábřežní'!H32+'1-podrobný rozpis B.Němcové'!H32+'1 podrobný rozpis ŠJ'!H32</f>
        <v>230</v>
      </c>
    </row>
    <row r="33" spans="1:8" ht="15" customHeight="1">
      <c r="A33" s="56" t="s">
        <v>21</v>
      </c>
      <c r="B33" s="47"/>
      <c r="C33" s="264" t="s">
        <v>114</v>
      </c>
      <c r="D33" s="265"/>
      <c r="E33" s="140">
        <f>SUM(' 1- podrobný rozpis Průchodní'!E33+'1-podrobný rozpis Nábřežní'!E33+'1-podrobný rozpis B.Němcové'!E33+'1 podrobný rozpis ŠJ'!E33)</f>
        <v>0</v>
      </c>
      <c r="F33" s="140">
        <f>' 1- podrobný rozpis Průchodní'!F33+'1-podrobný rozpis Nábřežní'!F33+'1-podrobný rozpis B.Němcové'!F33+'1 podrobný rozpis ŠJ'!F33</f>
        <v>0</v>
      </c>
      <c r="G33" s="140">
        <f>SUM(' 1- podrobný rozpis Průchodní'!G33+'1-podrobný rozpis Nábřežní'!G33+'1-podrobný rozpis B.Němcové'!G33+'1 podrobný rozpis ŠJ'!G33)</f>
        <v>0</v>
      </c>
      <c r="H33" s="186">
        <f>SUM(' 1- podrobný rozpis Průchodní'!H33+'1-podrobný rozpis Nábřežní'!H33+'1-podrobný rozpis B.Němcové'!H33+'1 podrobný rozpis ŠJ'!H33)</f>
        <v>0</v>
      </c>
    </row>
    <row r="34" spans="1:8" ht="15" customHeight="1">
      <c r="A34" s="56" t="s">
        <v>22</v>
      </c>
      <c r="B34" s="47"/>
      <c r="C34" s="181"/>
      <c r="D34" s="182" t="s">
        <v>44</v>
      </c>
      <c r="E34" s="140">
        <f>SUM(' 1- podrobný rozpis Průchodní'!E34+'1-podrobný rozpis Nábřežní'!E34+'1-podrobný rozpis B.Němcové'!E34+'1 podrobný rozpis ŠJ'!E34)</f>
        <v>0</v>
      </c>
      <c r="F34" s="140">
        <f>SUM(' 1- podrobný rozpis Průchodní'!F34+'1-podrobný rozpis Nábřežní'!F34+'1-podrobný rozpis B.Němcové'!F34+'1 podrobný rozpis ŠJ'!F34)</f>
        <v>0</v>
      </c>
      <c r="G34" s="140">
        <f>SUM(' 1- podrobný rozpis Průchodní'!G34+'1-podrobný rozpis Nábřežní'!G34+'1-podrobný rozpis B.Němcové'!G34+'1 podrobný rozpis ŠJ'!G34)</f>
        <v>0</v>
      </c>
      <c r="H34" s="186">
        <f>SUM(' 1- podrobný rozpis Průchodní'!H34+'1-podrobný rozpis Nábřežní'!H34+'1-podrobný rozpis B.Němcové'!H34+'1 podrobný rozpis ŠJ'!H34)</f>
        <v>0</v>
      </c>
    </row>
    <row r="35" spans="1:8" ht="15" customHeight="1">
      <c r="A35" s="56" t="s">
        <v>23</v>
      </c>
      <c r="B35" s="47"/>
      <c r="C35" s="182" t="s">
        <v>57</v>
      </c>
      <c r="D35" s="182"/>
      <c r="E35" s="140">
        <f>SUM(' 1- podrobný rozpis Průchodní'!E35+'1-podrobný rozpis Nábřežní'!E35+'1-podrobný rozpis B.Němcové'!E35+'1 podrobný rozpis ŠJ'!E35)</f>
        <v>530</v>
      </c>
      <c r="F35" s="140">
        <f>SUM(' 1- podrobný rozpis Průchodní'!F35+'1-podrobný rozpis Nábřežní'!F35+'1-podrobný rozpis B.Němcové'!F35+'1 podrobný rozpis ŠJ'!F35)</f>
        <v>500</v>
      </c>
      <c r="G35" s="140">
        <f>SUM(' 1- podrobný rozpis Průchodní'!G35+'1-podrobný rozpis Nábřežní'!G35+'1-podrobný rozpis B.Němcové'!G35+'1 podrobný rozpis ŠJ'!G35)</f>
        <v>500</v>
      </c>
      <c r="H35" s="186">
        <f>SUM(' 1- podrobný rozpis Průchodní'!H35+'1-podrobný rozpis Nábřežní'!H35+'1-podrobný rozpis B.Němcové'!H35+'1 podrobný rozpis ŠJ'!H35)</f>
        <v>500</v>
      </c>
    </row>
    <row r="36" spans="1:8" ht="15" customHeight="1">
      <c r="A36" s="56" t="s">
        <v>24</v>
      </c>
      <c r="B36" s="47"/>
      <c r="C36" s="182" t="s">
        <v>90</v>
      </c>
      <c r="D36" s="182"/>
      <c r="E36" s="140">
        <f>SUM(' 1- podrobný rozpis Průchodní'!E36+'1-podrobný rozpis Nábřežní'!E36+'1-podrobný rozpis B.Němcové'!E36+'1 podrobný rozpis ŠJ'!E36)</f>
        <v>0</v>
      </c>
      <c r="F36" s="140">
        <f>SUM(' 1- podrobný rozpis Průchodní'!F36+'1-podrobný rozpis Nábřežní'!F36+'1-podrobný rozpis B.Němcové'!F36+'1 podrobný rozpis ŠJ'!F36)</f>
        <v>0</v>
      </c>
      <c r="G36" s="140">
        <f>SUM(' 1- podrobný rozpis Průchodní'!G36+'1-podrobný rozpis Nábřežní'!G36+'1-podrobný rozpis B.Němcové'!G36+'1 podrobný rozpis ŠJ'!G36)</f>
        <v>0</v>
      </c>
      <c r="H36" s="186">
        <f>SUM(' 1- podrobný rozpis Průchodní'!H36+'1-podrobný rozpis Nábřežní'!H36+'1-podrobný rozpis B.Němcové'!H36+'1 podrobný rozpis ŠJ'!H36)</f>
        <v>0</v>
      </c>
    </row>
    <row r="37" spans="1:8" ht="15" customHeight="1">
      <c r="A37" s="56" t="s">
        <v>25</v>
      </c>
      <c r="B37" s="47"/>
      <c r="C37" s="47" t="s">
        <v>53</v>
      </c>
      <c r="D37" s="47"/>
      <c r="E37" s="140">
        <f>SUM(' 1- podrobný rozpis Průchodní'!E37+'1-podrobný rozpis Nábřežní'!E37+'1-podrobný rozpis B.Němcové'!E37+'1 podrobný rozpis ŠJ'!E37)</f>
        <v>645</v>
      </c>
      <c r="F37" s="140">
        <f>SUM(' 1- podrobný rozpis Průchodní'!F37+'1-podrobný rozpis Nábřežní'!F37+'1-podrobný rozpis B.Němcové'!F37+'1 podrobný rozpis ŠJ'!F37)</f>
        <v>350</v>
      </c>
      <c r="G37" s="140">
        <f>SUM(' 1- podrobný rozpis Průchodní'!G37+'1-podrobný rozpis Nábřežní'!G37+'1-podrobný rozpis B.Němcové'!G37+'1 podrobný rozpis ŠJ'!G37)</f>
        <v>350</v>
      </c>
      <c r="H37" s="186">
        <f>SUM(' 1- podrobný rozpis Průchodní'!H37+'1-podrobný rozpis Nábřežní'!H37+'1-podrobný rozpis B.Němcové'!H37+'1 podrobný rozpis ŠJ'!H37)</f>
        <v>350</v>
      </c>
    </row>
    <row r="38" spans="1:8" ht="15" customHeight="1">
      <c r="A38" s="56" t="s">
        <v>26</v>
      </c>
      <c r="B38" s="47"/>
      <c r="C38" s="47" t="s">
        <v>54</v>
      </c>
      <c r="D38" s="47"/>
      <c r="E38" s="140">
        <f>SUM(' 1- podrobný rozpis Průchodní'!E38+'1-podrobný rozpis Nábřežní'!E38+'1-podrobný rozpis B.Němcové'!E38+'1 podrobný rozpis ŠJ'!E38)</f>
        <v>0</v>
      </c>
      <c r="F38" s="140">
        <f>SUM(' 1- podrobný rozpis Průchodní'!F38+'1-podrobný rozpis Nábřežní'!F38+'1-podrobný rozpis B.Němcové'!F38+'1 podrobný rozpis ŠJ'!F38)</f>
        <v>0</v>
      </c>
      <c r="G38" s="140">
        <f>SUM(' 1- podrobný rozpis Průchodní'!G38+'1-podrobný rozpis Nábřežní'!G38+'1-podrobný rozpis B.Němcové'!G38+'1 podrobný rozpis ŠJ'!G38)</f>
        <v>0</v>
      </c>
      <c r="H38" s="186">
        <f>SUM(' 1- podrobný rozpis Průchodní'!H38+'1-podrobný rozpis Nábřežní'!H38+'1-podrobný rozpis B.Němcové'!H38+'1 podrobný rozpis ŠJ'!H38)</f>
        <v>0</v>
      </c>
    </row>
    <row r="39" spans="1:8" ht="15" customHeight="1">
      <c r="A39" s="56" t="s">
        <v>27</v>
      </c>
      <c r="B39" s="47"/>
      <c r="C39" s="266" t="s">
        <v>55</v>
      </c>
      <c r="D39" s="266"/>
      <c r="E39" s="140">
        <f>SUM(' 1- podrobný rozpis Průchodní'!E39+'1-podrobný rozpis Nábřežní'!E39+'1-podrobný rozpis B.Němcové'!E39+'1 podrobný rozpis ŠJ'!E39)</f>
        <v>0</v>
      </c>
      <c r="F39" s="140">
        <f>SUM(' 1- podrobný rozpis Průchodní'!F39+'1-podrobný rozpis Nábřežní'!F39+'1-podrobný rozpis B.Němcové'!F39+'1 podrobný rozpis ŠJ'!F39)</f>
        <v>0</v>
      </c>
      <c r="G39" s="140">
        <f>SUM(' 1- podrobný rozpis Průchodní'!G39+'1-podrobný rozpis Nábřežní'!G39+'1-podrobný rozpis B.Němcové'!G39+'1 podrobný rozpis ŠJ'!G39)</f>
        <v>0</v>
      </c>
      <c r="H39" s="186">
        <f>SUM(' 1- podrobný rozpis Průchodní'!H39+'1-podrobný rozpis Nábřežní'!H39+'1-podrobný rozpis B.Němcové'!H39+'1 podrobný rozpis ŠJ'!H39)</f>
        <v>0</v>
      </c>
    </row>
    <row r="40" spans="1:8" ht="15" customHeight="1">
      <c r="A40" s="56" t="s">
        <v>28</v>
      </c>
      <c r="B40" s="47"/>
      <c r="C40" s="199" t="s">
        <v>56</v>
      </c>
      <c r="D40" s="199"/>
      <c r="E40" s="203">
        <f>SUM(E41:E48)</f>
        <v>45833</v>
      </c>
      <c r="F40" s="204">
        <f>SUM(F41:F48)</f>
        <v>51808</v>
      </c>
      <c r="G40" s="204">
        <f>SUM(G41:G48)</f>
        <v>52067</v>
      </c>
      <c r="H40" s="203">
        <f>SUM(H41:H48)</f>
        <v>52173</v>
      </c>
    </row>
    <row r="41" spans="1:8" ht="15" customHeight="1">
      <c r="A41" s="56" t="s">
        <v>29</v>
      </c>
      <c r="B41" s="47"/>
      <c r="C41" s="48" t="s">
        <v>35</v>
      </c>
      <c r="D41" s="163" t="s">
        <v>42</v>
      </c>
      <c r="E41" s="198">
        <f>SUM(' 1- podrobný rozpis Průchodní'!E41+'1-podrobný rozpis Nábřežní'!E41+'1-podrobný rozpis B.Němcové'!E41+'1 podrobný rozpis ŠJ'!E41)</f>
        <v>6607</v>
      </c>
      <c r="F41" s="140">
        <f>SUM(' 1- podrobný rozpis Průchodní'!F41+'1-podrobný rozpis Nábřežní'!F41+'1-podrobný rozpis B.Němcové'!F41+'1 podrobný rozpis ŠJ'!F41)</f>
        <v>13040</v>
      </c>
      <c r="G41" s="140">
        <f>SUM(' 1- podrobný rozpis Průchodní'!G41+'1-podrobný rozpis Nábřežní'!G41+'1-podrobný rozpis B.Němcové'!G41+'1 podrobný rozpis ŠJ'!G41)</f>
        <v>13166</v>
      </c>
      <c r="H41" s="186">
        <f>SUM(' 1- podrobný rozpis Průchodní'!H41+'1-podrobný rozpis Nábřežní'!H41+'1-podrobný rozpis B.Němcové'!H41+'1 podrobný rozpis ŠJ'!H41)</f>
        <v>13241</v>
      </c>
    </row>
    <row r="42" spans="1:8" ht="15" customHeight="1">
      <c r="A42" s="56" t="s">
        <v>30</v>
      </c>
      <c r="B42" s="59"/>
      <c r="C42" s="59"/>
      <c r="D42" s="94" t="s">
        <v>43</v>
      </c>
      <c r="E42" s="198">
        <f>SUM(' 1- podrobný rozpis Průchodní'!E42+'1-podrobný rozpis Nábřežní'!E42+'1-podrobný rozpis B.Němcové'!E42+'1 podrobný rozpis ŠJ'!E42)</f>
        <v>1723</v>
      </c>
      <c r="F42" s="140">
        <f>SUM(' 1- podrobný rozpis Průchodní'!F42+'1-podrobný rozpis Nábřežní'!F42+'1-podrobný rozpis B.Němcové'!F42+'1 podrobný rozpis ŠJ'!F42)</f>
        <v>1970</v>
      </c>
      <c r="G42" s="140">
        <f>SUM(' 1- podrobný rozpis Průchodní'!G42+'1-podrobný rozpis Nábřežní'!G42+'1-podrobný rozpis B.Němcové'!G42+'1 podrobný rozpis ŠJ'!G42)</f>
        <v>1970</v>
      </c>
      <c r="H42" s="186">
        <f>SUM(' 1- podrobný rozpis Průchodní'!H42+'1-podrobný rozpis Nábřežní'!H42+'1-podrobný rozpis B.Němcové'!H42+'1 podrobný rozpis ŠJ'!H42)</f>
        <v>1970</v>
      </c>
    </row>
    <row r="43" spans="1:8" ht="15" customHeight="1">
      <c r="A43" s="56" t="s">
        <v>31</v>
      </c>
      <c r="B43" s="60"/>
      <c r="C43" s="60"/>
      <c r="D43" s="94" t="s">
        <v>99</v>
      </c>
      <c r="E43" s="198">
        <f>SUM(' 1- podrobný rozpis Průchodní'!E43+'1-podrobný rozpis Nábřežní'!E43+'1-podrobný rozpis B.Němcové'!E43+'1 podrobný rozpis ŠJ'!E43)</f>
        <v>2225</v>
      </c>
      <c r="F43" s="140">
        <f>SUM(' 1- podrobný rozpis Průchodní'!F43+'1-podrobný rozpis Nábřežní'!F43+'1-podrobný rozpis B.Němcové'!F43+'1 podrobný rozpis ŠJ'!F43)</f>
        <v>1920</v>
      </c>
      <c r="G43" s="140">
        <f>SUM(' 1- podrobný rozpis Průchodní'!G43+'1-podrobný rozpis Nábřežní'!G43+'1-podrobný rozpis B.Němcové'!G43+'1 podrobný rozpis ŠJ'!G43)</f>
        <v>1870</v>
      </c>
      <c r="H43" s="186">
        <f>SUM(' 1- podrobný rozpis Průchodní'!H43+'1-podrobný rozpis Nábřežní'!H43+'1-podrobný rozpis B.Němcové'!H43+'1 podrobný rozpis ŠJ'!H43)</f>
        <v>1795</v>
      </c>
    </row>
    <row r="44" spans="1:8" ht="15" customHeight="1">
      <c r="A44" s="56" t="s">
        <v>130</v>
      </c>
      <c r="B44" s="60"/>
      <c r="C44" s="60"/>
      <c r="D44" s="94" t="s">
        <v>129</v>
      </c>
      <c r="E44" s="198">
        <f>' 1- podrobný rozpis Průchodní'!E44+'1-podrobný rozpis Nábřežní'!E44+'1-podrobný rozpis B.Němcové'!E44+'1 podrobný rozpis ŠJ'!E44</f>
        <v>100</v>
      </c>
      <c r="F44" s="244">
        <f>' 1- podrobný rozpis Průchodní'!F44+'1-podrobný rozpis Nábřežní'!F44+'1-podrobný rozpis B.Němcové'!F44+'1 podrobný rozpis ŠJ'!F44</f>
        <v>100</v>
      </c>
      <c r="G44" s="244">
        <f>' 1- podrobný rozpis Průchodní'!G44+'1-podrobný rozpis Nábřežní'!G44+'1-podrobný rozpis B.Němcové'!G44+'1 podrobný rozpis ŠJ'!G44</f>
        <v>100</v>
      </c>
      <c r="H44" s="245">
        <f>' 1- podrobný rozpis Průchodní'!H44+'1-podrobný rozpis Nábřežní'!H44+'1-podrobný rozpis B.Němcové'!H44+'1 podrobný rozpis ŠJ'!H44</f>
        <v>100</v>
      </c>
    </row>
    <row r="45" spans="1:8" ht="15" customHeight="1">
      <c r="A45" s="56" t="s">
        <v>32</v>
      </c>
      <c r="B45" s="60"/>
      <c r="C45" s="60"/>
      <c r="D45" s="94" t="s">
        <v>79</v>
      </c>
      <c r="E45" s="140">
        <f>' 1- podrobný rozpis Průchodní'!E45+'1-podrobný rozpis Nábřežní'!E45+'1-podrobný rozpis B.Němcové'!E45+'1 podrobný rozpis ŠJ'!E45</f>
        <v>35178</v>
      </c>
      <c r="F45" s="140">
        <f>SUM(' 1- podrobný rozpis Průchodní'!F45+'1-podrobný rozpis Nábřežní'!F45+'1-podrobný rozpis B.Němcové'!F44+'1 podrobný rozpis ŠJ'!F44)</f>
        <v>23920</v>
      </c>
      <c r="G45" s="140">
        <f>SUM(' 1- podrobný rozpis Průchodní'!G45+'1-podrobný rozpis Nábřežní'!G45+'1-podrobný rozpis B.Němcové'!G44+'1 podrobný rozpis ŠJ'!G44)</f>
        <v>23980</v>
      </c>
      <c r="H45" s="186">
        <f>SUM(' 1- podrobný rozpis Průchodní'!H45+'1-podrobný rozpis Nábřežní'!H45+'1-podrobný rozpis B.Němcové'!H44+'1 podrobný rozpis ŠJ'!H44)</f>
        <v>24035</v>
      </c>
    </row>
    <row r="46" spans="1:8" ht="15" customHeight="1">
      <c r="A46" s="56" t="s">
        <v>91</v>
      </c>
      <c r="B46" s="60"/>
      <c r="C46" s="60"/>
      <c r="D46" s="94" t="s">
        <v>80</v>
      </c>
      <c r="E46" s="140">
        <f>SUM(' 1- podrobný rozpis Průchodní'!E46+'1-podrobný rozpis Nábřežní'!E46+'1-podrobný rozpis B.Němcové'!E46+'1 podrobný rozpis ŠJ'!E46)</f>
        <v>0</v>
      </c>
      <c r="F46" s="140">
        <f>SUM(' 1- podrobný rozpis Průchodní'!F46+'1-podrobný rozpis Nábřežní'!F46+'1-podrobný rozpis B.Němcové'!F45+'1 podrobný rozpis ŠJ'!F45)</f>
        <v>10858</v>
      </c>
      <c r="G46" s="140">
        <f>SUM(' 1- podrobný rozpis Průchodní'!G46+'1-podrobný rozpis Nábřežní'!G46+'1-podrobný rozpis B.Němcové'!G45+'1 podrobný rozpis ŠJ'!G45)</f>
        <v>10981</v>
      </c>
      <c r="H46" s="186">
        <f>SUM(' 1- podrobný rozpis Průchodní'!H46+'1-podrobný rozpis Nábřežní'!H46+'1-podrobný rozpis B.Němcové'!H45+'1 podrobný rozpis ŠJ'!H45)</f>
        <v>11032</v>
      </c>
    </row>
    <row r="47" spans="1:8" ht="15" customHeight="1">
      <c r="A47" s="56" t="s">
        <v>92</v>
      </c>
      <c r="B47" s="60"/>
      <c r="C47" s="60"/>
      <c r="D47" s="94" t="s">
        <v>81</v>
      </c>
      <c r="E47" s="140">
        <f>SUM(' 1- podrobný rozpis Průchodní'!E47+'1-podrobný rozpis Nábřežní'!E47+'1-podrobný rozpis B.Němcové'!E46+'1 podrobný rozpis ŠJ'!E46)</f>
        <v>0</v>
      </c>
      <c r="F47" s="140">
        <f>SUM(' 1- podrobný rozpis Průchodní'!F47+'1-podrobný rozpis Nábřežní'!F47+'1-podrobný rozpis B.Němcové'!F46+'1 podrobný rozpis ŠJ'!F46)</f>
        <v>0</v>
      </c>
      <c r="G47" s="140">
        <f>SUM(' 1- podrobný rozpis Průchodní'!G47+'1-podrobný rozpis Nábřežní'!G47+'1-podrobný rozpis B.Němcové'!G46+'1 podrobný rozpis ŠJ'!G46)</f>
        <v>0</v>
      </c>
      <c r="H47" s="186">
        <f>SUM(' 1- podrobný rozpis Průchodní'!H47+'1-podrobný rozpis Nábřežní'!H47+'1-podrobný rozpis B.Němcové'!H46+'1 podrobný rozpis ŠJ'!H46)</f>
        <v>0</v>
      </c>
    </row>
    <row r="48" spans="1:8" ht="15" customHeight="1" thickBot="1">
      <c r="A48" s="56" t="s">
        <v>93</v>
      </c>
      <c r="B48" s="60"/>
      <c r="C48" s="60"/>
      <c r="D48" s="95" t="s">
        <v>82</v>
      </c>
      <c r="E48" s="140">
        <f>SUM(' 1- podrobný rozpis Průchodní'!E48+'1-podrobný rozpis Nábřežní'!E48+'1-podrobný rozpis B.Němcové'!E47+'1 podrobný rozpis ŠJ'!E47)</f>
        <v>0</v>
      </c>
      <c r="F48" s="140">
        <f>SUM(' 1- podrobný rozpis Průchodní'!F48+'1-podrobný rozpis Nábřežní'!F48+'1-podrobný rozpis B.Němcové'!F47+'1 podrobný rozpis ŠJ'!F47)</f>
        <v>0</v>
      </c>
      <c r="G48" s="140">
        <f>SUM(' 1- podrobný rozpis Průchodní'!G48+'1-podrobný rozpis Nábřežní'!G48+'1-podrobný rozpis B.Němcové'!G47+'1 podrobný rozpis ŠJ'!G47)</f>
        <v>0</v>
      </c>
      <c r="H48" s="246">
        <f>SUM(' 1- podrobný rozpis Průchodní'!H48+'1-podrobný rozpis Nábřežní'!H48+'1-podrobný rozpis B.Němcové'!H47+'1 podrobný rozpis ŠJ'!H47)</f>
        <v>0</v>
      </c>
    </row>
    <row r="49" spans="1:8" ht="13.5" thickBot="1">
      <c r="A49" s="61" t="s">
        <v>94</v>
      </c>
      <c r="B49" s="267" t="s">
        <v>59</v>
      </c>
      <c r="C49" s="267"/>
      <c r="D49" s="268"/>
      <c r="E49" s="188">
        <f>E30-E12</f>
        <v>0</v>
      </c>
      <c r="F49" s="188">
        <f>F30-F12</f>
        <v>0</v>
      </c>
      <c r="G49" s="188">
        <f>G30-G12</f>
        <v>0</v>
      </c>
      <c r="H49" s="188">
        <f>H30-H12</f>
        <v>0</v>
      </c>
    </row>
    <row r="50" spans="1:8" ht="12.75">
      <c r="A50" s="269" t="s">
        <v>45</v>
      </c>
      <c r="B50" s="270"/>
      <c r="C50" s="270"/>
      <c r="D50" s="270"/>
      <c r="E50" s="270"/>
      <c r="F50" s="270"/>
      <c r="G50" s="270"/>
      <c r="H50" s="8"/>
    </row>
    <row r="51" spans="1:8" ht="12.75">
      <c r="A51" s="271"/>
      <c r="B51" s="271"/>
      <c r="C51" s="271"/>
      <c r="D51" s="271"/>
      <c r="E51" s="271"/>
      <c r="F51" s="271"/>
      <c r="G51" s="271"/>
      <c r="H51" s="8"/>
    </row>
    <row r="52" spans="1:8" ht="12.75">
      <c r="A52" s="62"/>
      <c r="B52" s="62"/>
      <c r="C52" s="62"/>
      <c r="D52" s="62"/>
      <c r="E52" s="63"/>
      <c r="F52" s="63"/>
      <c r="G52" s="63"/>
      <c r="H52" s="8"/>
    </row>
    <row r="53" spans="1:8" ht="12.75">
      <c r="A53" s="343" t="s">
        <v>183</v>
      </c>
      <c r="B53" s="343"/>
      <c r="C53" s="343"/>
      <c r="D53" s="343"/>
      <c r="E53" s="343"/>
      <c r="F53" s="343"/>
      <c r="G53" s="343"/>
      <c r="H53" s="11"/>
    </row>
    <row r="54" spans="1:8" ht="14.25">
      <c r="A54" s="344"/>
      <c r="B54" s="344"/>
      <c r="C54" s="344"/>
      <c r="D54" s="344"/>
      <c r="E54" s="344"/>
      <c r="F54" s="345"/>
      <c r="G54" s="345"/>
      <c r="H54" s="11"/>
    </row>
    <row r="55" spans="1:8" ht="14.25">
      <c r="A55" s="344" t="s">
        <v>184</v>
      </c>
      <c r="B55" s="344"/>
      <c r="C55" s="344"/>
      <c r="D55" s="345"/>
      <c r="E55" s="347" t="s">
        <v>185</v>
      </c>
      <c r="F55" s="347"/>
      <c r="G55" s="347"/>
      <c r="H55" s="11"/>
    </row>
    <row r="56" spans="1:8" ht="12.75" customHeight="1">
      <c r="A56" s="344"/>
      <c r="B56" s="348"/>
      <c r="C56" s="348"/>
      <c r="D56" s="349"/>
      <c r="E56" s="348"/>
      <c r="F56" s="348"/>
      <c r="G56" s="344"/>
      <c r="H56" s="6"/>
    </row>
    <row r="57" spans="1:8" ht="14.25">
      <c r="A57" s="344"/>
      <c r="B57" s="348"/>
      <c r="C57" s="348"/>
      <c r="D57" s="349"/>
      <c r="E57" s="348"/>
      <c r="F57" s="348"/>
      <c r="G57" s="344"/>
      <c r="H57" s="7"/>
    </row>
    <row r="58" spans="1:8" ht="14.25">
      <c r="A58" s="344"/>
      <c r="B58" s="344"/>
      <c r="C58" s="344"/>
      <c r="D58" s="344"/>
      <c r="E58" s="344"/>
      <c r="F58" s="344"/>
      <c r="G58" s="344"/>
      <c r="H58" s="7"/>
    </row>
    <row r="59" spans="1:8" ht="14.25">
      <c r="A59" s="350" t="s">
        <v>186</v>
      </c>
      <c r="B59" s="350"/>
      <c r="C59" s="350"/>
      <c r="D59" s="344"/>
      <c r="E59" s="344"/>
      <c r="F59" s="344"/>
      <c r="G59" s="344"/>
      <c r="H59" s="7"/>
    </row>
    <row r="60" spans="1:8" ht="14.25">
      <c r="A60" s="344"/>
      <c r="B60" s="344"/>
      <c r="C60" s="344"/>
      <c r="D60" s="344"/>
      <c r="E60" s="344"/>
      <c r="F60" s="344"/>
      <c r="G60" s="344"/>
      <c r="H60" s="3"/>
    </row>
    <row r="61" spans="1:9" ht="99.75" customHeight="1">
      <c r="A61" s="344" t="s">
        <v>78</v>
      </c>
      <c r="B61" s="344"/>
      <c r="C61" s="344"/>
      <c r="D61" s="344"/>
      <c r="E61" s="344"/>
      <c r="F61" s="344"/>
      <c r="G61" s="344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 customHeight="1">
      <c r="A64" s="3"/>
      <c r="B64" s="3"/>
      <c r="C64" s="3"/>
      <c r="D64" s="3"/>
      <c r="E64" s="3"/>
      <c r="F64" s="3"/>
      <c r="G64" s="3"/>
      <c r="H64" s="3"/>
      <c r="I64" s="3"/>
    </row>
    <row r="65" ht="12.75">
      <c r="I65" s="3"/>
    </row>
    <row r="66" ht="12.75">
      <c r="I66" s="3"/>
    </row>
    <row r="67" ht="12.75">
      <c r="I67" s="3"/>
    </row>
    <row r="68" spans="9:35" ht="12.75">
      <c r="I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0:35" ht="12.75"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0:35" ht="12.75"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0:35" ht="12.75"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0:35" ht="12.75"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10:35" ht="12.75"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10:35" ht="12.75"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0:35" ht="12.75"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ht="12.75">
      <c r="J76" s="3"/>
    </row>
    <row r="85" ht="13.5" customHeight="1"/>
    <row r="86" ht="13.5" customHeight="1"/>
  </sheetData>
  <sheetProtection/>
  <mergeCells count="18">
    <mergeCell ref="E55:G55"/>
    <mergeCell ref="A59:C59"/>
    <mergeCell ref="F2:G2"/>
    <mergeCell ref="A3:H3"/>
    <mergeCell ref="A4:H4"/>
    <mergeCell ref="A53:G53"/>
    <mergeCell ref="A6:H6"/>
    <mergeCell ref="A8:D8"/>
    <mergeCell ref="A9:D11"/>
    <mergeCell ref="E9:E10"/>
    <mergeCell ref="G9:H9"/>
    <mergeCell ref="E11:H11"/>
    <mergeCell ref="A1:G1"/>
    <mergeCell ref="C33:D33"/>
    <mergeCell ref="C39:D39"/>
    <mergeCell ref="B49:D49"/>
    <mergeCell ref="A50:G50"/>
    <mergeCell ref="A51:G5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9">
      <selection activeCell="C13" sqref="C13"/>
    </sheetView>
  </sheetViews>
  <sheetFormatPr defaultColWidth="9.00390625" defaultRowHeight="12.75"/>
  <cols>
    <col min="1" max="1" width="14.25390625" style="0" customWidth="1"/>
    <col min="2" max="2" width="13.00390625" style="0" customWidth="1"/>
    <col min="3" max="3" width="13.125" style="0" customWidth="1"/>
    <col min="4" max="4" width="47.00390625" style="0" customWidth="1"/>
  </cols>
  <sheetData>
    <row r="1" spans="1:8" ht="19.5">
      <c r="A1" s="272" t="s">
        <v>133</v>
      </c>
      <c r="B1" s="272"/>
      <c r="C1" s="272"/>
      <c r="D1" s="272"/>
      <c r="E1" s="259"/>
      <c r="F1" s="259"/>
      <c r="G1" s="259"/>
      <c r="H1" s="259"/>
    </row>
    <row r="2" spans="1:4" ht="12.75">
      <c r="A2" s="298" t="s">
        <v>106</v>
      </c>
      <c r="B2" s="298"/>
      <c r="C2" s="298"/>
      <c r="D2" s="298"/>
    </row>
    <row r="3" spans="1:4" ht="12.75">
      <c r="A3" s="8"/>
      <c r="B3" s="8"/>
      <c r="C3" s="8"/>
      <c r="D3" s="8"/>
    </row>
    <row r="4" spans="1:4" ht="12.75">
      <c r="A4" s="9" t="s">
        <v>108</v>
      </c>
      <c r="B4" s="8"/>
      <c r="C4" s="8"/>
      <c r="D4" s="9"/>
    </row>
    <row r="5" spans="1:4" ht="21.75" customHeight="1">
      <c r="A5" s="303" t="s">
        <v>125</v>
      </c>
      <c r="B5" s="304"/>
      <c r="C5" s="304"/>
      <c r="D5" s="305"/>
    </row>
    <row r="6" spans="1:4" ht="18">
      <c r="A6" s="9" t="s">
        <v>13</v>
      </c>
      <c r="B6" s="9"/>
      <c r="C6" s="20"/>
      <c r="D6" s="8"/>
    </row>
    <row r="7" spans="1:4" ht="15.75">
      <c r="A7" s="31" t="s">
        <v>100</v>
      </c>
      <c r="B7" s="21"/>
      <c r="C7" s="13"/>
      <c r="D7" s="27" t="s">
        <v>127</v>
      </c>
    </row>
    <row r="8" spans="1:4" ht="12.75">
      <c r="A8" s="301" t="s">
        <v>83</v>
      </c>
      <c r="B8" s="309" t="s">
        <v>66</v>
      </c>
      <c r="C8" s="300"/>
      <c r="D8" s="306" t="s">
        <v>88</v>
      </c>
    </row>
    <row r="9" spans="1:4" ht="21">
      <c r="A9" s="302"/>
      <c r="B9" s="227" t="s">
        <v>89</v>
      </c>
      <c r="C9" s="227" t="s">
        <v>101</v>
      </c>
      <c r="D9" s="307"/>
    </row>
    <row r="10" spans="1:4" ht="15" customHeight="1">
      <c r="A10" s="175">
        <v>90</v>
      </c>
      <c r="B10" s="70">
        <v>90</v>
      </c>
      <c r="C10" s="70">
        <v>0</v>
      </c>
      <c r="D10" s="72" t="s">
        <v>146</v>
      </c>
    </row>
    <row r="11" spans="1:4" ht="15" customHeight="1">
      <c r="A11" s="175">
        <f>SUM(B11:C11)</f>
        <v>100</v>
      </c>
      <c r="B11" s="70">
        <v>100</v>
      </c>
      <c r="C11" s="70">
        <v>0</v>
      </c>
      <c r="D11" s="72" t="s">
        <v>147</v>
      </c>
    </row>
    <row r="12" spans="1:4" ht="15" customHeight="1">
      <c r="A12" s="175">
        <f>SUM(B12:C12)</f>
        <v>150</v>
      </c>
      <c r="B12" s="70">
        <v>150</v>
      </c>
      <c r="C12" s="70">
        <v>0</v>
      </c>
      <c r="D12" s="72" t="s">
        <v>148</v>
      </c>
    </row>
    <row r="13" spans="1:4" ht="15" customHeight="1">
      <c r="A13" s="175">
        <v>50</v>
      </c>
      <c r="B13" s="70">
        <v>50</v>
      </c>
      <c r="C13" s="70">
        <v>0</v>
      </c>
      <c r="D13" s="72" t="s">
        <v>149</v>
      </c>
    </row>
    <row r="14" spans="1:4" ht="15" customHeight="1">
      <c r="A14" s="173">
        <v>50</v>
      </c>
      <c r="B14" s="173">
        <v>50</v>
      </c>
      <c r="C14" s="74">
        <v>0</v>
      </c>
      <c r="D14" s="176" t="s">
        <v>150</v>
      </c>
    </row>
    <row r="15" spans="1:4" ht="15" customHeight="1">
      <c r="A15" s="173">
        <f>SUM(B15:C15)</f>
        <v>100</v>
      </c>
      <c r="B15" s="67">
        <v>100</v>
      </c>
      <c r="C15" s="74">
        <v>0</v>
      </c>
      <c r="D15" s="75" t="s">
        <v>151</v>
      </c>
    </row>
    <row r="16" spans="1:4" ht="12.75">
      <c r="A16" s="179">
        <f>SUM(B16:C16)</f>
        <v>0</v>
      </c>
      <c r="B16" s="180"/>
      <c r="C16" s="71"/>
      <c r="D16" s="164"/>
    </row>
    <row r="17" spans="1:4" ht="12.75">
      <c r="A17" s="223">
        <f>SUM(A10:A14)</f>
        <v>440</v>
      </c>
      <c r="B17" s="223">
        <f>SUM(B10:B16)</f>
        <v>540</v>
      </c>
      <c r="C17" s="226">
        <f>SUM(C14:C14)</f>
        <v>0</v>
      </c>
      <c r="D17" s="225"/>
    </row>
    <row r="18" spans="1:4" ht="15.75">
      <c r="A18" s="25"/>
      <c r="B18" s="26"/>
      <c r="C18" s="36"/>
      <c r="D18" s="28" t="s">
        <v>124</v>
      </c>
    </row>
    <row r="19" spans="1:4" ht="15" customHeight="1">
      <c r="A19" s="301" t="s">
        <v>83</v>
      </c>
      <c r="B19" s="309" t="s">
        <v>66</v>
      </c>
      <c r="C19" s="300"/>
      <c r="D19" s="306" t="s">
        <v>88</v>
      </c>
    </row>
    <row r="20" spans="1:4" ht="23.25" customHeight="1">
      <c r="A20" s="302"/>
      <c r="B20" s="227" t="s">
        <v>89</v>
      </c>
      <c r="C20" s="227" t="s">
        <v>101</v>
      </c>
      <c r="D20" s="307"/>
    </row>
    <row r="21" spans="1:4" ht="15" customHeight="1">
      <c r="A21" s="175">
        <v>90</v>
      </c>
      <c r="B21" s="70">
        <v>90</v>
      </c>
      <c r="C21" s="70">
        <v>0</v>
      </c>
      <c r="D21" s="72" t="s">
        <v>146</v>
      </c>
    </row>
    <row r="22" spans="1:4" ht="15" customHeight="1">
      <c r="A22" s="175">
        <f>SUM(B22:C22)</f>
        <v>100</v>
      </c>
      <c r="B22" s="70">
        <v>100</v>
      </c>
      <c r="C22" s="70">
        <v>0</v>
      </c>
      <c r="D22" s="72" t="s">
        <v>147</v>
      </c>
    </row>
    <row r="23" spans="1:4" ht="15" customHeight="1">
      <c r="A23" s="175">
        <f>SUM(B23:C23)</f>
        <v>150</v>
      </c>
      <c r="B23" s="70">
        <v>150</v>
      </c>
      <c r="C23" s="70">
        <v>0</v>
      </c>
      <c r="D23" s="72" t="s">
        <v>148</v>
      </c>
    </row>
    <row r="24" spans="1:4" ht="15" customHeight="1">
      <c r="A24" s="175">
        <v>100</v>
      </c>
      <c r="B24" s="70">
        <v>100</v>
      </c>
      <c r="C24" s="70">
        <v>0</v>
      </c>
      <c r="D24" s="72" t="s">
        <v>149</v>
      </c>
    </row>
    <row r="25" spans="1:4" ht="15" customHeight="1">
      <c r="A25" s="173">
        <f>SUM(B25:C25)</f>
        <v>100</v>
      </c>
      <c r="B25" s="67">
        <v>100</v>
      </c>
      <c r="C25" s="74">
        <v>0</v>
      </c>
      <c r="D25" s="75" t="s">
        <v>151</v>
      </c>
    </row>
    <row r="26" spans="1:4" ht="15" customHeight="1">
      <c r="A26" s="173">
        <f>SUM(B26:C26)</f>
        <v>0</v>
      </c>
      <c r="B26" s="173"/>
      <c r="C26" s="74"/>
      <c r="D26" s="176"/>
    </row>
    <row r="27" spans="1:4" ht="15" customHeight="1">
      <c r="A27" s="173">
        <f>SUM(B27:C27)</f>
        <v>0</v>
      </c>
      <c r="B27" s="173"/>
      <c r="C27" s="74"/>
      <c r="D27" s="176"/>
    </row>
    <row r="28" spans="1:4" ht="12.75">
      <c r="A28" s="173">
        <f>SUM(B28:C28)</f>
        <v>0</v>
      </c>
      <c r="B28" s="173"/>
      <c r="C28" s="93"/>
      <c r="D28" s="176"/>
    </row>
    <row r="29" spans="1:4" ht="12.75">
      <c r="A29" s="223">
        <f>SUM(A21:A28)</f>
        <v>540</v>
      </c>
      <c r="B29" s="223">
        <f>SUM(B21:B28)</f>
        <v>540</v>
      </c>
      <c r="C29" s="226">
        <f>SUM(C21:C28)</f>
        <v>0</v>
      </c>
      <c r="D29" s="225"/>
    </row>
    <row r="30" spans="1:4" ht="15.75">
      <c r="A30" s="25"/>
      <c r="B30" s="26"/>
      <c r="C30" s="36"/>
      <c r="D30" s="28" t="s">
        <v>128</v>
      </c>
    </row>
    <row r="31" spans="1:4" ht="15" customHeight="1">
      <c r="A31" s="301" t="s">
        <v>83</v>
      </c>
      <c r="B31" s="309" t="s">
        <v>66</v>
      </c>
      <c r="C31" s="300"/>
      <c r="D31" s="306" t="s">
        <v>88</v>
      </c>
    </row>
    <row r="32" spans="1:4" ht="23.25" customHeight="1">
      <c r="A32" s="302"/>
      <c r="B32" s="227" t="s">
        <v>89</v>
      </c>
      <c r="C32" s="227" t="s">
        <v>101</v>
      </c>
      <c r="D32" s="307"/>
    </row>
    <row r="33" spans="1:4" ht="15" customHeight="1">
      <c r="A33" s="175">
        <v>90</v>
      </c>
      <c r="B33" s="70">
        <v>90</v>
      </c>
      <c r="C33" s="70">
        <v>0</v>
      </c>
      <c r="D33" s="72" t="s">
        <v>146</v>
      </c>
    </row>
    <row r="34" spans="1:4" ht="15" customHeight="1">
      <c r="A34" s="175">
        <f>SUM(B34:C34)</f>
        <v>100</v>
      </c>
      <c r="B34" s="70">
        <v>100</v>
      </c>
      <c r="C34" s="70">
        <v>0</v>
      </c>
      <c r="D34" s="72" t="s">
        <v>147</v>
      </c>
    </row>
    <row r="35" spans="1:4" ht="15" customHeight="1">
      <c r="A35" s="175">
        <f>SUM(B35:C35)</f>
        <v>150</v>
      </c>
      <c r="B35" s="70">
        <v>150</v>
      </c>
      <c r="C35" s="70">
        <v>0</v>
      </c>
      <c r="D35" s="72" t="s">
        <v>148</v>
      </c>
    </row>
    <row r="36" spans="1:4" ht="15" customHeight="1">
      <c r="A36" s="175">
        <v>100</v>
      </c>
      <c r="B36" s="70">
        <v>100</v>
      </c>
      <c r="C36" s="70">
        <v>0</v>
      </c>
      <c r="D36" s="72" t="s">
        <v>149</v>
      </c>
    </row>
    <row r="37" spans="1:4" ht="15" customHeight="1">
      <c r="A37" s="173">
        <f>SUM(B37:C37)</f>
        <v>100</v>
      </c>
      <c r="B37" s="67">
        <v>100</v>
      </c>
      <c r="C37" s="74">
        <v>0</v>
      </c>
      <c r="D37" s="75" t="s">
        <v>151</v>
      </c>
    </row>
    <row r="38" spans="1:4" ht="15" customHeight="1">
      <c r="A38" s="173">
        <f>SUM(B38:C38)</f>
        <v>0</v>
      </c>
      <c r="B38" s="173"/>
      <c r="C38" s="74"/>
      <c r="D38" s="176"/>
    </row>
    <row r="39" spans="1:4" ht="15" customHeight="1">
      <c r="A39" s="173">
        <f>SUM(B39:C39)</f>
        <v>0</v>
      </c>
      <c r="B39" s="173"/>
      <c r="C39" s="74"/>
      <c r="D39" s="73"/>
    </row>
    <row r="40" spans="1:4" ht="12.75">
      <c r="A40" s="173">
        <f>SUM(B40:C40)</f>
        <v>0</v>
      </c>
      <c r="B40" s="173"/>
      <c r="C40" s="74"/>
      <c r="D40" s="73"/>
    </row>
    <row r="41" spans="1:4" ht="12.75">
      <c r="A41" s="223">
        <f>SUM(B41:C41)</f>
        <v>540</v>
      </c>
      <c r="B41" s="223">
        <f>SUM(B33:B40)</f>
        <v>540</v>
      </c>
      <c r="C41" s="224">
        <f>SUM(C33:C40)</f>
        <v>0</v>
      </c>
      <c r="D41" s="225"/>
    </row>
    <row r="42" spans="1:3" ht="12.75">
      <c r="A42" s="8"/>
      <c r="B42" s="8"/>
      <c r="C42" s="8"/>
    </row>
    <row r="43" spans="1:3" ht="12.75">
      <c r="A43" s="170" t="s">
        <v>119</v>
      </c>
      <c r="B43" s="169">
        <v>44746</v>
      </c>
      <c r="C43" s="258"/>
    </row>
    <row r="44" spans="1:3" ht="15.75">
      <c r="A44" s="172"/>
      <c r="B44" s="257"/>
      <c r="C44" s="257"/>
    </row>
    <row r="45" spans="1:4" ht="12.75">
      <c r="A45" s="170" t="s">
        <v>120</v>
      </c>
      <c r="B45" s="171" t="s">
        <v>154</v>
      </c>
      <c r="C45" s="171"/>
      <c r="D45" s="8"/>
    </row>
    <row r="46" spans="1:3" ht="12.75">
      <c r="A46" s="171"/>
      <c r="B46" s="171"/>
      <c r="C46" s="171"/>
    </row>
    <row r="47" spans="1:3" ht="12.75">
      <c r="A47" s="170" t="s">
        <v>122</v>
      </c>
      <c r="B47" s="171" t="s">
        <v>153</v>
      </c>
      <c r="C47" s="171"/>
    </row>
  </sheetData>
  <sheetProtection/>
  <mergeCells count="12">
    <mergeCell ref="A19:A20"/>
    <mergeCell ref="B19:C19"/>
    <mergeCell ref="D19:D20"/>
    <mergeCell ref="A31:A32"/>
    <mergeCell ref="B31:C31"/>
    <mergeCell ref="D31:D32"/>
    <mergeCell ref="A5:D5"/>
    <mergeCell ref="A8:A9"/>
    <mergeCell ref="B8:C8"/>
    <mergeCell ref="D8:D9"/>
    <mergeCell ref="A1:D1"/>
    <mergeCell ref="A2:D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89"/>
  <sheetViews>
    <sheetView zoomScalePageLayoutView="0" workbookViewId="0" topLeftCell="A17">
      <selection activeCell="C13" sqref="C13"/>
    </sheetView>
  </sheetViews>
  <sheetFormatPr defaultColWidth="9.00390625" defaultRowHeight="12.75"/>
  <cols>
    <col min="1" max="1" width="14.25390625" style="0" customWidth="1"/>
    <col min="2" max="2" width="13.00390625" style="0" customWidth="1"/>
    <col min="3" max="3" width="13.125" style="0" customWidth="1"/>
    <col min="4" max="4" width="47.00390625" style="0" customWidth="1"/>
  </cols>
  <sheetData>
    <row r="1" spans="1:8" ht="19.5">
      <c r="A1" s="272" t="s">
        <v>133</v>
      </c>
      <c r="B1" s="272"/>
      <c r="C1" s="272"/>
      <c r="D1" s="272"/>
      <c r="E1" s="259"/>
      <c r="F1" s="259"/>
      <c r="G1" s="259"/>
      <c r="H1" s="259"/>
    </row>
    <row r="2" spans="1:4" ht="12.75">
      <c r="A2" s="298" t="s">
        <v>106</v>
      </c>
      <c r="B2" s="298"/>
      <c r="C2" s="298"/>
      <c r="D2" s="298"/>
    </row>
    <row r="3" spans="1:4" ht="12.75">
      <c r="A3" s="8"/>
      <c r="B3" s="8"/>
      <c r="C3" s="8"/>
      <c r="D3" s="8"/>
    </row>
    <row r="4" spans="1:3" ht="12.75">
      <c r="A4" s="9" t="s">
        <v>107</v>
      </c>
      <c r="B4" s="8"/>
      <c r="C4" s="8"/>
    </row>
    <row r="5" spans="1:4" ht="19.5" customHeight="1">
      <c r="A5" s="303" t="s">
        <v>125</v>
      </c>
      <c r="B5" s="304"/>
      <c r="C5" s="304"/>
      <c r="D5" s="305"/>
    </row>
    <row r="6" spans="1:4" ht="12.75" customHeight="1">
      <c r="A6" s="9" t="s">
        <v>13</v>
      </c>
      <c r="B6" s="9"/>
      <c r="C6" s="20"/>
      <c r="D6" s="8"/>
    </row>
    <row r="7" spans="1:4" ht="15.75">
      <c r="A7" s="31" t="s">
        <v>100</v>
      </c>
      <c r="B7" s="21"/>
      <c r="C7" s="13"/>
      <c r="D7" s="27" t="s">
        <v>127</v>
      </c>
    </row>
    <row r="8" spans="1:4" ht="14.25" customHeight="1">
      <c r="A8" s="301" t="s">
        <v>83</v>
      </c>
      <c r="B8" s="309" t="s">
        <v>66</v>
      </c>
      <c r="C8" s="300"/>
      <c r="D8" s="306" t="s">
        <v>88</v>
      </c>
    </row>
    <row r="9" spans="1:4" ht="26.25" customHeight="1">
      <c r="A9" s="302"/>
      <c r="B9" s="227" t="s">
        <v>89</v>
      </c>
      <c r="C9" s="227" t="s">
        <v>101</v>
      </c>
      <c r="D9" s="307"/>
    </row>
    <row r="10" spans="1:4" ht="15" customHeight="1">
      <c r="A10" s="66">
        <v>100</v>
      </c>
      <c r="B10" s="70">
        <v>100</v>
      </c>
      <c r="C10" s="70">
        <v>0</v>
      </c>
      <c r="D10" s="72" t="s">
        <v>146</v>
      </c>
    </row>
    <row r="11" spans="1:4" ht="15" customHeight="1">
      <c r="A11" s="66">
        <f>SUM(B11:C11)</f>
        <v>100</v>
      </c>
      <c r="B11" s="70">
        <v>100</v>
      </c>
      <c r="C11" s="70">
        <v>0</v>
      </c>
      <c r="D11" s="72" t="s">
        <v>147</v>
      </c>
    </row>
    <row r="12" spans="1:4" ht="15" customHeight="1">
      <c r="A12" s="66">
        <f>SUM(B12:C12)</f>
        <v>150</v>
      </c>
      <c r="B12" s="70">
        <v>150</v>
      </c>
      <c r="C12" s="70">
        <v>0</v>
      </c>
      <c r="D12" s="72" t="s">
        <v>148</v>
      </c>
    </row>
    <row r="13" spans="1:4" ht="15" customHeight="1">
      <c r="A13" s="66">
        <v>50</v>
      </c>
      <c r="B13" s="70">
        <v>50</v>
      </c>
      <c r="C13" s="70">
        <v>0</v>
      </c>
      <c r="D13" s="72" t="s">
        <v>149</v>
      </c>
    </row>
    <row r="14" spans="1:4" ht="15" customHeight="1">
      <c r="A14" s="173">
        <f>SUM(B14:C14)</f>
        <v>100</v>
      </c>
      <c r="B14" s="67">
        <v>100</v>
      </c>
      <c r="C14" s="74">
        <v>0</v>
      </c>
      <c r="D14" s="75" t="s">
        <v>151</v>
      </c>
    </row>
    <row r="15" spans="1:4" ht="15" customHeight="1">
      <c r="A15" s="173">
        <v>50</v>
      </c>
      <c r="B15" s="173">
        <v>50</v>
      </c>
      <c r="C15" s="74">
        <v>0</v>
      </c>
      <c r="D15" s="176" t="s">
        <v>150</v>
      </c>
    </row>
    <row r="16" spans="1:4" ht="15" customHeight="1">
      <c r="A16" s="179">
        <f>SUM(B16:C16)</f>
        <v>0</v>
      </c>
      <c r="B16" s="180"/>
      <c r="C16" s="71"/>
      <c r="D16" s="164"/>
    </row>
    <row r="17" spans="1:4" ht="15" customHeight="1">
      <c r="A17" s="223">
        <f>SUM(A10:A14)</f>
        <v>500</v>
      </c>
      <c r="B17" s="223">
        <f>SUM(B10:B16)</f>
        <v>550</v>
      </c>
      <c r="C17" s="226">
        <f>SUM(C14:C14)</f>
        <v>0</v>
      </c>
      <c r="D17" s="225"/>
    </row>
    <row r="18" spans="1:4" ht="15" customHeight="1">
      <c r="A18" s="25"/>
      <c r="B18" s="26"/>
      <c r="C18" s="36"/>
      <c r="D18" s="28" t="s">
        <v>124</v>
      </c>
    </row>
    <row r="19" spans="1:4" ht="15" customHeight="1">
      <c r="A19" s="301" t="s">
        <v>83</v>
      </c>
      <c r="B19" s="309" t="s">
        <v>66</v>
      </c>
      <c r="C19" s="300"/>
      <c r="D19" s="306" t="s">
        <v>88</v>
      </c>
    </row>
    <row r="20" spans="1:4" ht="26.25" customHeight="1">
      <c r="A20" s="302"/>
      <c r="B20" s="227" t="s">
        <v>89</v>
      </c>
      <c r="C20" s="227" t="s">
        <v>101</v>
      </c>
      <c r="D20" s="307"/>
    </row>
    <row r="21" spans="1:4" ht="15" customHeight="1">
      <c r="A21" s="66">
        <v>100</v>
      </c>
      <c r="B21" s="70">
        <v>100</v>
      </c>
      <c r="C21" s="70"/>
      <c r="D21" s="72" t="s">
        <v>146</v>
      </c>
    </row>
    <row r="22" spans="1:4" ht="15" customHeight="1">
      <c r="A22" s="66">
        <f>SUM(B22:C22)</f>
        <v>120</v>
      </c>
      <c r="B22" s="70">
        <v>120</v>
      </c>
      <c r="C22" s="70"/>
      <c r="D22" s="72" t="s">
        <v>147</v>
      </c>
    </row>
    <row r="23" spans="1:4" ht="15" customHeight="1">
      <c r="A23" s="66">
        <f>SUM(B23:C23)</f>
        <v>150</v>
      </c>
      <c r="B23" s="70">
        <v>150</v>
      </c>
      <c r="C23" s="70"/>
      <c r="D23" s="72" t="s">
        <v>148</v>
      </c>
    </row>
    <row r="24" spans="1:4" ht="15" customHeight="1">
      <c r="A24" s="66">
        <v>100</v>
      </c>
      <c r="B24" s="70">
        <v>100</v>
      </c>
      <c r="C24" s="70"/>
      <c r="D24" s="72" t="s">
        <v>149</v>
      </c>
    </row>
    <row r="25" spans="1:4" ht="15" customHeight="1">
      <c r="A25" s="67">
        <f>SUM(B25:C25)</f>
        <v>100</v>
      </c>
      <c r="B25" s="67">
        <v>100</v>
      </c>
      <c r="C25" s="74"/>
      <c r="D25" s="75" t="s">
        <v>151</v>
      </c>
    </row>
    <row r="26" spans="1:4" ht="15" customHeight="1">
      <c r="A26" s="173">
        <f>SUM(B26:C26)</f>
        <v>0</v>
      </c>
      <c r="B26" s="173"/>
      <c r="C26" s="74"/>
      <c r="D26" s="176"/>
    </row>
    <row r="27" spans="1:4" ht="15" customHeight="1">
      <c r="A27" s="173">
        <f>SUM(B27:C27)</f>
        <v>0</v>
      </c>
      <c r="B27" s="173"/>
      <c r="C27" s="74"/>
      <c r="D27" s="176"/>
    </row>
    <row r="28" spans="1:4" ht="15" customHeight="1">
      <c r="A28" s="173">
        <f>SUM(B28:C28)</f>
        <v>0</v>
      </c>
      <c r="B28" s="173"/>
      <c r="C28" s="93"/>
      <c r="D28" s="176"/>
    </row>
    <row r="29" spans="1:4" ht="15" customHeight="1">
      <c r="A29" s="223">
        <f>SUM(A21:A28)</f>
        <v>570</v>
      </c>
      <c r="B29" s="223">
        <f>SUM(B21:B28)</f>
        <v>570</v>
      </c>
      <c r="C29" s="226">
        <f>SUM(C21:C28)</f>
        <v>0</v>
      </c>
      <c r="D29" s="225"/>
    </row>
    <row r="30" spans="1:4" ht="15" customHeight="1">
      <c r="A30" s="25"/>
      <c r="B30" s="26"/>
      <c r="C30" s="36"/>
      <c r="D30" s="28" t="s">
        <v>128</v>
      </c>
    </row>
    <row r="31" spans="1:4" ht="15" customHeight="1">
      <c r="A31" s="301" t="s">
        <v>83</v>
      </c>
      <c r="B31" s="309" t="s">
        <v>66</v>
      </c>
      <c r="C31" s="300"/>
      <c r="D31" s="306" t="s">
        <v>88</v>
      </c>
    </row>
    <row r="32" spans="1:4" ht="26.25" customHeight="1">
      <c r="A32" s="302"/>
      <c r="B32" s="227" t="s">
        <v>89</v>
      </c>
      <c r="C32" s="227" t="s">
        <v>101</v>
      </c>
      <c r="D32" s="307"/>
    </row>
    <row r="33" spans="1:4" ht="15" customHeight="1">
      <c r="A33" s="66">
        <v>100</v>
      </c>
      <c r="B33" s="70">
        <v>100</v>
      </c>
      <c r="C33" s="70"/>
      <c r="D33" s="72" t="s">
        <v>146</v>
      </c>
    </row>
    <row r="34" spans="1:4" ht="15" customHeight="1">
      <c r="A34" s="66">
        <f>SUM(B34:C34)</f>
        <v>120</v>
      </c>
      <c r="B34" s="70">
        <v>120</v>
      </c>
      <c r="C34" s="70"/>
      <c r="D34" s="72" t="s">
        <v>147</v>
      </c>
    </row>
    <row r="35" spans="1:4" ht="15" customHeight="1">
      <c r="A35" s="66">
        <f>SUM(B35:C35)</f>
        <v>150</v>
      </c>
      <c r="B35" s="70">
        <v>150</v>
      </c>
      <c r="C35" s="70"/>
      <c r="D35" s="72" t="s">
        <v>148</v>
      </c>
    </row>
    <row r="36" spans="1:4" ht="15" customHeight="1">
      <c r="A36" s="66">
        <v>100</v>
      </c>
      <c r="B36" s="70">
        <v>100</v>
      </c>
      <c r="C36" s="70"/>
      <c r="D36" s="72" t="s">
        <v>149</v>
      </c>
    </row>
    <row r="37" spans="1:4" ht="15" customHeight="1">
      <c r="A37" s="67">
        <f>SUM(B37:C37)</f>
        <v>100</v>
      </c>
      <c r="B37" s="67">
        <v>100</v>
      </c>
      <c r="C37" s="74"/>
      <c r="D37" s="75" t="s">
        <v>151</v>
      </c>
    </row>
    <row r="38" spans="1:4" ht="15" customHeight="1">
      <c r="A38" s="173">
        <f>SUM(B38:C38)</f>
        <v>0</v>
      </c>
      <c r="B38" s="173"/>
      <c r="C38" s="74"/>
      <c r="D38" s="176"/>
    </row>
    <row r="39" spans="1:4" ht="15" customHeight="1">
      <c r="A39" s="173">
        <f>SUM(B39:C39)</f>
        <v>0</v>
      </c>
      <c r="B39" s="173"/>
      <c r="C39" s="74"/>
      <c r="D39" s="73"/>
    </row>
    <row r="40" spans="1:4" ht="15" customHeight="1">
      <c r="A40" s="173">
        <f>SUM(B40:C40)</f>
        <v>0</v>
      </c>
      <c r="B40" s="173"/>
      <c r="C40" s="74"/>
      <c r="D40" s="73"/>
    </row>
    <row r="41" spans="1:4" ht="15" customHeight="1">
      <c r="A41" s="223">
        <f>SUM(B41:C41)</f>
        <v>570</v>
      </c>
      <c r="B41" s="223">
        <f>SUM(B33:B40)</f>
        <v>570</v>
      </c>
      <c r="C41" s="224">
        <f>SUM(C33:C40)</f>
        <v>0</v>
      </c>
      <c r="D41" s="225"/>
    </row>
    <row r="42" spans="1:3" ht="15" customHeight="1">
      <c r="A42" s="8"/>
      <c r="B42" s="8"/>
      <c r="C42" s="8"/>
    </row>
    <row r="43" spans="1:3" ht="15" customHeight="1">
      <c r="A43" s="8"/>
      <c r="B43" s="8"/>
      <c r="C43" s="8"/>
    </row>
    <row r="44" spans="1:3" ht="12.75">
      <c r="A44" s="8"/>
      <c r="B44" s="8"/>
      <c r="C44" s="8"/>
    </row>
    <row r="45" spans="1:3" ht="12.75" customHeight="1">
      <c r="A45" s="170" t="s">
        <v>119</v>
      </c>
      <c r="B45" s="169">
        <v>44746</v>
      </c>
      <c r="C45" s="258"/>
    </row>
    <row r="46" spans="1:3" ht="15" customHeight="1">
      <c r="A46" s="172"/>
      <c r="B46" s="257"/>
      <c r="C46" s="257"/>
    </row>
    <row r="47" spans="1:4" ht="15" customHeight="1">
      <c r="A47" s="170" t="s">
        <v>120</v>
      </c>
      <c r="B47" s="171" t="s">
        <v>154</v>
      </c>
      <c r="C47" s="171"/>
      <c r="D47" s="8"/>
    </row>
    <row r="48" spans="1:3" ht="15" customHeight="1">
      <c r="A48" s="171"/>
      <c r="B48" s="171"/>
      <c r="C48" s="171"/>
    </row>
    <row r="49" spans="1:3" ht="15" customHeight="1">
      <c r="A49" s="170" t="s">
        <v>122</v>
      </c>
      <c r="B49" s="171" t="s">
        <v>153</v>
      </c>
      <c r="C49" s="171"/>
    </row>
    <row r="50" spans="1:3" ht="15" customHeight="1">
      <c r="A50" s="8"/>
      <c r="B50" s="8"/>
      <c r="C50" s="8"/>
    </row>
    <row r="51" spans="1:3" ht="15" customHeight="1">
      <c r="A51" s="8"/>
      <c r="B51" s="8"/>
      <c r="C51" s="8"/>
    </row>
    <row r="52" spans="1:3" ht="15" customHeight="1">
      <c r="A52" s="8"/>
      <c r="B52" s="8"/>
      <c r="C52" s="8"/>
    </row>
    <row r="53" spans="1:3" ht="15" customHeight="1">
      <c r="A53" s="8"/>
      <c r="B53" s="8"/>
      <c r="C53" s="8"/>
    </row>
    <row r="54" spans="1:3" ht="15" customHeight="1">
      <c r="A54" s="8"/>
      <c r="B54" s="8"/>
      <c r="C54" s="8"/>
    </row>
    <row r="55" spans="1:3" ht="15" customHeight="1">
      <c r="A55" s="8"/>
      <c r="B55" s="8"/>
      <c r="C55" s="8"/>
    </row>
    <row r="56" spans="1:3" ht="15" customHeight="1">
      <c r="A56" s="8"/>
      <c r="B56" s="8"/>
      <c r="C56" s="8"/>
    </row>
    <row r="57" spans="1:3" ht="15" customHeight="1">
      <c r="A57" s="8"/>
      <c r="B57" s="8"/>
      <c r="C57" s="8"/>
    </row>
    <row r="58" spans="1:3" ht="15" customHeight="1">
      <c r="A58" s="8"/>
      <c r="B58" s="8"/>
      <c r="C58" s="8"/>
    </row>
    <row r="59" spans="1:3" ht="15" customHeight="1">
      <c r="A59" s="8"/>
      <c r="B59" s="8"/>
      <c r="C59" s="8"/>
    </row>
    <row r="60" spans="1:3" ht="15" customHeight="1">
      <c r="A60" s="8"/>
      <c r="B60" s="8"/>
      <c r="C60" s="8"/>
    </row>
    <row r="61" spans="1:3" ht="15" customHeight="1">
      <c r="A61" s="8"/>
      <c r="B61" s="8"/>
      <c r="C61" s="8"/>
    </row>
    <row r="62" spans="1:3" ht="12.75">
      <c r="A62" s="8"/>
      <c r="B62" s="8"/>
      <c r="C62" s="8"/>
    </row>
    <row r="63" spans="1:3" ht="12.75" customHeight="1">
      <c r="A63" s="8"/>
      <c r="B63" s="8"/>
      <c r="C63" s="8"/>
    </row>
    <row r="64" spans="1:3" ht="12.75">
      <c r="A64" s="8"/>
      <c r="B64" s="8"/>
      <c r="C64" s="8"/>
    </row>
    <row r="65" spans="1:3" ht="12.75">
      <c r="A65" s="8"/>
      <c r="B65" s="8"/>
      <c r="C65" s="8"/>
    </row>
    <row r="66" spans="1:3" ht="12.75">
      <c r="A66" s="8"/>
      <c r="B66" s="8"/>
      <c r="C66" s="8"/>
    </row>
    <row r="67" spans="1:3" ht="12.75">
      <c r="A67" s="8"/>
      <c r="B67" s="8"/>
      <c r="C67" s="8"/>
    </row>
    <row r="68" spans="1:3" ht="12.75">
      <c r="A68" s="8"/>
      <c r="B68" s="8"/>
      <c r="C68" s="8"/>
    </row>
    <row r="69" spans="1:3" ht="12.75" customHeight="1">
      <c r="A69" s="8"/>
      <c r="B69" s="8"/>
      <c r="C69" s="8"/>
    </row>
    <row r="70" spans="1:3" ht="12.75">
      <c r="A70" s="8"/>
      <c r="B70" s="8"/>
      <c r="C70" s="8"/>
    </row>
    <row r="71" spans="1:3" ht="12.75">
      <c r="A71" s="8"/>
      <c r="B71" s="8"/>
      <c r="C71" s="8"/>
    </row>
    <row r="72" spans="1:3" ht="12.75">
      <c r="A72" s="8"/>
      <c r="B72" s="8"/>
      <c r="C72" s="8"/>
    </row>
    <row r="73" spans="1:3" ht="12.75">
      <c r="A73" s="8"/>
      <c r="B73" s="8"/>
      <c r="C73" s="8"/>
    </row>
    <row r="74" spans="1:3" ht="99.75" customHeight="1">
      <c r="A74" s="8"/>
      <c r="B74" s="8"/>
      <c r="C74" s="8"/>
    </row>
    <row r="77" ht="12.75" customHeight="1"/>
    <row r="81" spans="6:30" ht="12.75"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5:30" ht="12.75"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5:30" ht="12.75"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5:30" ht="12.75"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5:30" ht="12.75"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5:30" ht="12.75"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5:30" ht="12.75"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5:30" ht="12.75"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ht="12.75">
      <c r="E89" s="3"/>
    </row>
    <row r="98" ht="13.5" customHeight="1"/>
    <row r="99" ht="13.5" customHeight="1"/>
  </sheetData>
  <sheetProtection/>
  <mergeCells count="12">
    <mergeCell ref="A31:A32"/>
    <mergeCell ref="B31:C31"/>
    <mergeCell ref="D31:D32"/>
    <mergeCell ref="A5:D5"/>
    <mergeCell ref="A8:A9"/>
    <mergeCell ref="B8:C8"/>
    <mergeCell ref="D8:D9"/>
    <mergeCell ref="A19:A20"/>
    <mergeCell ref="A1:D1"/>
    <mergeCell ref="A2:D2"/>
    <mergeCell ref="B19:C19"/>
    <mergeCell ref="D19:D2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22">
      <selection activeCell="D11" sqref="D11"/>
    </sheetView>
  </sheetViews>
  <sheetFormatPr defaultColWidth="9.00390625" defaultRowHeight="12.75"/>
  <cols>
    <col min="1" max="1" width="14.25390625" style="0" customWidth="1"/>
    <col min="2" max="2" width="13.00390625" style="0" customWidth="1"/>
    <col min="3" max="3" width="13.125" style="0" customWidth="1"/>
    <col min="4" max="4" width="47.00390625" style="0" customWidth="1"/>
  </cols>
  <sheetData>
    <row r="1" spans="1:8" ht="19.5">
      <c r="A1" s="272" t="s">
        <v>133</v>
      </c>
      <c r="B1" s="272"/>
      <c r="C1" s="272"/>
      <c r="D1" s="272"/>
      <c r="E1" s="259"/>
      <c r="F1" s="259"/>
      <c r="G1" s="259"/>
      <c r="H1" s="259"/>
    </row>
    <row r="2" spans="1:4" ht="12.75">
      <c r="A2" s="298" t="s">
        <v>106</v>
      </c>
      <c r="B2" s="298"/>
      <c r="C2" s="298"/>
      <c r="D2" s="298"/>
    </row>
    <row r="3" spans="1:4" ht="12.75">
      <c r="A3" s="8"/>
      <c r="B3" s="8"/>
      <c r="C3" s="8"/>
      <c r="D3" s="8"/>
    </row>
    <row r="4" spans="1:3" ht="12.75">
      <c r="A4" s="9" t="s">
        <v>113</v>
      </c>
      <c r="B4" s="8"/>
      <c r="C4" s="8"/>
    </row>
    <row r="5" spans="1:4" ht="21.75" customHeight="1">
      <c r="A5" s="303" t="s">
        <v>125</v>
      </c>
      <c r="B5" s="304"/>
      <c r="C5" s="304"/>
      <c r="D5" s="305"/>
    </row>
    <row r="6" spans="1:4" ht="18">
      <c r="A6" s="9" t="s">
        <v>13</v>
      </c>
      <c r="B6" s="9"/>
      <c r="C6" s="20"/>
      <c r="D6" s="8"/>
    </row>
    <row r="7" spans="1:4" ht="15.75">
      <c r="A7" s="31" t="s">
        <v>100</v>
      </c>
      <c r="B7" s="21"/>
      <c r="C7" s="13"/>
      <c r="D7" s="27" t="s">
        <v>127</v>
      </c>
    </row>
    <row r="8" spans="1:4" ht="12.75">
      <c r="A8" s="312" t="s">
        <v>83</v>
      </c>
      <c r="B8" s="310" t="s">
        <v>66</v>
      </c>
      <c r="C8" s="311"/>
      <c r="D8" s="306" t="s">
        <v>88</v>
      </c>
    </row>
    <row r="9" spans="1:4" ht="21">
      <c r="A9" s="313"/>
      <c r="B9" s="227" t="s">
        <v>89</v>
      </c>
      <c r="C9" s="227" t="s">
        <v>101</v>
      </c>
      <c r="D9" s="307"/>
    </row>
    <row r="10" spans="1:4" ht="15" customHeight="1">
      <c r="A10" s="175">
        <v>100</v>
      </c>
      <c r="B10" s="70">
        <v>100</v>
      </c>
      <c r="C10" s="70">
        <v>0</v>
      </c>
      <c r="D10" s="177" t="s">
        <v>146</v>
      </c>
    </row>
    <row r="11" spans="1:4" ht="15" customHeight="1">
      <c r="A11" s="175">
        <f>SUM(B11:C11)</f>
        <v>120</v>
      </c>
      <c r="B11" s="70">
        <v>120</v>
      </c>
      <c r="C11" s="70">
        <v>0</v>
      </c>
      <c r="D11" s="177" t="s">
        <v>147</v>
      </c>
    </row>
    <row r="12" spans="1:4" ht="15" customHeight="1">
      <c r="A12" s="175">
        <f>SUM(B12:C12)</f>
        <v>100</v>
      </c>
      <c r="B12" s="70">
        <v>100</v>
      </c>
      <c r="C12" s="70">
        <v>0</v>
      </c>
      <c r="D12" s="177" t="s">
        <v>148</v>
      </c>
    </row>
    <row r="13" spans="1:4" ht="15" customHeight="1">
      <c r="A13" s="175">
        <v>50</v>
      </c>
      <c r="B13" s="70">
        <v>50</v>
      </c>
      <c r="C13" s="70">
        <v>0</v>
      </c>
      <c r="D13" s="72" t="s">
        <v>149</v>
      </c>
    </row>
    <row r="14" spans="1:4" ht="15" customHeight="1">
      <c r="A14" s="173">
        <f>SUM(B14:C14)</f>
        <v>100</v>
      </c>
      <c r="B14" s="173">
        <v>100</v>
      </c>
      <c r="C14" s="74">
        <v>0</v>
      </c>
      <c r="D14" s="176" t="s">
        <v>151</v>
      </c>
    </row>
    <row r="15" spans="1:4" ht="15" customHeight="1">
      <c r="A15" s="173">
        <v>0</v>
      </c>
      <c r="B15" s="173">
        <v>0</v>
      </c>
      <c r="C15" s="74">
        <v>0</v>
      </c>
      <c r="D15" s="176"/>
    </row>
    <row r="16" spans="1:4" ht="15" customHeight="1">
      <c r="A16" s="179">
        <f>SUM(B16:C16)</f>
        <v>0</v>
      </c>
      <c r="B16" s="180"/>
      <c r="C16" s="71"/>
      <c r="D16" s="164"/>
    </row>
    <row r="17" spans="1:4" ht="15" customHeight="1">
      <c r="A17" s="223">
        <f>SUM(A10:A14)</f>
        <v>470</v>
      </c>
      <c r="B17" s="223">
        <f>SUM(B10:B16)</f>
        <v>470</v>
      </c>
      <c r="C17" s="226">
        <f>SUM(C14:C14)</f>
        <v>0</v>
      </c>
      <c r="D17" s="225"/>
    </row>
    <row r="18" spans="1:4" ht="15" customHeight="1">
      <c r="A18" s="25"/>
      <c r="B18" s="26"/>
      <c r="C18" s="36"/>
      <c r="D18" s="28" t="s">
        <v>124</v>
      </c>
    </row>
    <row r="19" spans="1:4" ht="12.75">
      <c r="A19" s="301" t="s">
        <v>83</v>
      </c>
      <c r="B19" s="309" t="s">
        <v>66</v>
      </c>
      <c r="C19" s="300"/>
      <c r="D19" s="306" t="s">
        <v>88</v>
      </c>
    </row>
    <row r="20" spans="1:4" ht="21">
      <c r="A20" s="302"/>
      <c r="B20" s="227" t="s">
        <v>89</v>
      </c>
      <c r="C20" s="227" t="s">
        <v>101</v>
      </c>
      <c r="D20" s="307"/>
    </row>
    <row r="21" spans="1:4" ht="12.75">
      <c r="A21" s="175">
        <v>100</v>
      </c>
      <c r="B21" s="70">
        <v>100</v>
      </c>
      <c r="C21" s="70">
        <v>0</v>
      </c>
      <c r="D21" s="177" t="s">
        <v>146</v>
      </c>
    </row>
    <row r="22" spans="1:4" ht="15" customHeight="1">
      <c r="A22" s="175">
        <f aca="true" t="shared" si="0" ref="A22:A28">SUM(B22:C22)</f>
        <v>120</v>
      </c>
      <c r="B22" s="70">
        <v>120</v>
      </c>
      <c r="C22" s="70">
        <v>0</v>
      </c>
      <c r="D22" s="177" t="s">
        <v>147</v>
      </c>
    </row>
    <row r="23" spans="1:4" ht="15" customHeight="1">
      <c r="A23" s="175">
        <f t="shared" si="0"/>
        <v>100</v>
      </c>
      <c r="B23" s="70">
        <v>100</v>
      </c>
      <c r="C23" s="70">
        <v>0</v>
      </c>
      <c r="D23" s="177" t="s">
        <v>148</v>
      </c>
    </row>
    <row r="24" spans="1:4" ht="15" customHeight="1">
      <c r="A24" s="175">
        <v>100</v>
      </c>
      <c r="B24" s="70">
        <v>100</v>
      </c>
      <c r="C24" s="70">
        <v>0</v>
      </c>
      <c r="D24" s="72" t="s">
        <v>149</v>
      </c>
    </row>
    <row r="25" spans="1:4" ht="15" customHeight="1">
      <c r="A25" s="173">
        <f t="shared" si="0"/>
        <v>100</v>
      </c>
      <c r="B25" s="173">
        <v>100</v>
      </c>
      <c r="C25" s="74">
        <v>0</v>
      </c>
      <c r="D25" s="176" t="s">
        <v>151</v>
      </c>
    </row>
    <row r="26" spans="1:4" ht="15" customHeight="1">
      <c r="A26" s="173">
        <f t="shared" si="0"/>
        <v>0</v>
      </c>
      <c r="B26" s="173"/>
      <c r="C26" s="74"/>
      <c r="D26" s="176"/>
    </row>
    <row r="27" spans="1:4" ht="15" customHeight="1">
      <c r="A27" s="173">
        <f t="shared" si="0"/>
        <v>0</v>
      </c>
      <c r="B27" s="173"/>
      <c r="C27" s="74"/>
      <c r="D27" s="176"/>
    </row>
    <row r="28" spans="1:4" ht="15" customHeight="1">
      <c r="A28" s="173">
        <f t="shared" si="0"/>
        <v>0</v>
      </c>
      <c r="B28" s="173"/>
      <c r="C28" s="93"/>
      <c r="D28" s="176"/>
    </row>
    <row r="29" spans="1:4" ht="15" customHeight="1">
      <c r="A29" s="223">
        <f>SUM(A21:A28)</f>
        <v>520</v>
      </c>
      <c r="B29" s="223">
        <f>SUM(B21:B28)</f>
        <v>520</v>
      </c>
      <c r="C29" s="226">
        <f>SUM(C21:C28)</f>
        <v>0</v>
      </c>
      <c r="D29" s="225"/>
    </row>
    <row r="30" spans="1:4" ht="15.75">
      <c r="A30" s="25"/>
      <c r="B30" s="26"/>
      <c r="C30" s="36"/>
      <c r="D30" s="28" t="s">
        <v>128</v>
      </c>
    </row>
    <row r="31" spans="1:4" ht="12.75">
      <c r="A31" s="301" t="s">
        <v>83</v>
      </c>
      <c r="B31" s="309" t="s">
        <v>66</v>
      </c>
      <c r="C31" s="300"/>
      <c r="D31" s="306" t="s">
        <v>88</v>
      </c>
    </row>
    <row r="32" spans="1:4" ht="21">
      <c r="A32" s="302"/>
      <c r="B32" s="227" t="s">
        <v>89</v>
      </c>
      <c r="C32" s="227" t="s">
        <v>101</v>
      </c>
      <c r="D32" s="307"/>
    </row>
    <row r="33" spans="1:4" ht="15" customHeight="1">
      <c r="A33" s="175">
        <v>100</v>
      </c>
      <c r="B33" s="70">
        <v>100</v>
      </c>
      <c r="C33" s="70">
        <v>0</v>
      </c>
      <c r="D33" s="177" t="s">
        <v>146</v>
      </c>
    </row>
    <row r="34" spans="1:4" ht="15" customHeight="1">
      <c r="A34" s="175">
        <f aca="true" t="shared" si="1" ref="A34:A41">SUM(B34:C34)</f>
        <v>120</v>
      </c>
      <c r="B34" s="70">
        <v>120</v>
      </c>
      <c r="C34" s="70">
        <v>0</v>
      </c>
      <c r="D34" s="177" t="s">
        <v>147</v>
      </c>
    </row>
    <row r="35" spans="1:4" ht="15" customHeight="1">
      <c r="A35" s="175">
        <f t="shared" si="1"/>
        <v>100</v>
      </c>
      <c r="B35" s="70">
        <v>100</v>
      </c>
      <c r="C35" s="70">
        <v>0</v>
      </c>
      <c r="D35" s="177" t="s">
        <v>148</v>
      </c>
    </row>
    <row r="36" spans="1:4" ht="15" customHeight="1">
      <c r="A36" s="175">
        <f t="shared" si="1"/>
        <v>150</v>
      </c>
      <c r="B36" s="70">
        <v>150</v>
      </c>
      <c r="C36" s="70">
        <v>0</v>
      </c>
      <c r="D36" s="72" t="s">
        <v>149</v>
      </c>
    </row>
    <row r="37" spans="1:4" ht="15" customHeight="1">
      <c r="A37" s="173">
        <f t="shared" si="1"/>
        <v>100</v>
      </c>
      <c r="B37" s="173">
        <v>100</v>
      </c>
      <c r="C37" s="74">
        <v>0</v>
      </c>
      <c r="D37" s="176" t="s">
        <v>151</v>
      </c>
    </row>
    <row r="38" spans="1:4" ht="15" customHeight="1">
      <c r="A38" s="173">
        <f t="shared" si="1"/>
        <v>0</v>
      </c>
      <c r="B38" s="173"/>
      <c r="C38" s="74"/>
      <c r="D38" s="176"/>
    </row>
    <row r="39" spans="1:4" ht="15" customHeight="1">
      <c r="A39" s="173">
        <f t="shared" si="1"/>
        <v>0</v>
      </c>
      <c r="B39" s="173"/>
      <c r="C39" s="74"/>
      <c r="D39" s="73"/>
    </row>
    <row r="40" spans="1:4" ht="15" customHeight="1">
      <c r="A40" s="173">
        <f t="shared" si="1"/>
        <v>0</v>
      </c>
      <c r="B40" s="173"/>
      <c r="C40" s="74"/>
      <c r="D40" s="73"/>
    </row>
    <row r="41" spans="1:4" ht="15" customHeight="1">
      <c r="A41" s="223">
        <f t="shared" si="1"/>
        <v>570</v>
      </c>
      <c r="B41" s="223">
        <f>SUM(B33:B40)</f>
        <v>570</v>
      </c>
      <c r="C41" s="224">
        <f>SUM(C33:C40)</f>
        <v>0</v>
      </c>
      <c r="D41" s="225"/>
    </row>
    <row r="42" spans="1:3" ht="12.75">
      <c r="A42" s="8"/>
      <c r="B42" s="8"/>
      <c r="C42" s="8"/>
    </row>
    <row r="43" spans="1:3" ht="12.75">
      <c r="A43" s="8"/>
      <c r="B43" s="8"/>
      <c r="C43" s="8"/>
    </row>
    <row r="44" spans="1:3" ht="12.75">
      <c r="A44" s="8"/>
      <c r="B44" s="8"/>
      <c r="C44" s="8"/>
    </row>
    <row r="45" spans="1:3" ht="12.75">
      <c r="A45" s="170" t="s">
        <v>119</v>
      </c>
      <c r="B45" s="169">
        <v>44746</v>
      </c>
      <c r="C45" s="258"/>
    </row>
    <row r="46" spans="1:3" ht="15.75">
      <c r="A46" s="172"/>
      <c r="B46" s="257"/>
      <c r="C46" s="257"/>
    </row>
    <row r="47" spans="1:4" ht="12.75">
      <c r="A47" s="170" t="s">
        <v>123</v>
      </c>
      <c r="B47" s="171" t="s">
        <v>154</v>
      </c>
      <c r="C47" s="171"/>
      <c r="D47" s="8"/>
    </row>
    <row r="48" spans="1:3" ht="12.75">
      <c r="A48" s="171"/>
      <c r="B48" s="171"/>
      <c r="C48" s="171"/>
    </row>
    <row r="49" spans="1:3" ht="12.75">
      <c r="A49" s="170" t="s">
        <v>122</v>
      </c>
      <c r="B49" s="171" t="s">
        <v>153</v>
      </c>
      <c r="C49" s="171"/>
    </row>
  </sheetData>
  <sheetProtection/>
  <mergeCells count="12">
    <mergeCell ref="A1:D1"/>
    <mergeCell ref="A2:D2"/>
    <mergeCell ref="D19:D20"/>
    <mergeCell ref="A5:D5"/>
    <mergeCell ref="A8:A9"/>
    <mergeCell ref="B8:C8"/>
    <mergeCell ref="D8:D9"/>
    <mergeCell ref="A31:A32"/>
    <mergeCell ref="B31:C31"/>
    <mergeCell ref="D31:D32"/>
    <mergeCell ref="A19:A20"/>
    <mergeCell ref="B19:C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25">
      <selection activeCell="D51" sqref="D51"/>
    </sheetView>
  </sheetViews>
  <sheetFormatPr defaultColWidth="9.00390625" defaultRowHeight="12.75"/>
  <cols>
    <col min="1" max="1" width="14.25390625" style="0" customWidth="1"/>
    <col min="2" max="2" width="13.00390625" style="0" customWidth="1"/>
    <col min="3" max="3" width="13.125" style="0" customWidth="1"/>
    <col min="4" max="4" width="47.00390625" style="0" customWidth="1"/>
  </cols>
  <sheetData>
    <row r="1" spans="1:8" ht="19.5">
      <c r="A1" s="272" t="s">
        <v>133</v>
      </c>
      <c r="B1" s="272"/>
      <c r="C1" s="272"/>
      <c r="D1" s="272"/>
      <c r="E1" s="259"/>
      <c r="F1" s="259"/>
      <c r="G1" s="259"/>
      <c r="H1" s="259"/>
    </row>
    <row r="2" spans="1:4" ht="12.75">
      <c r="A2" s="298" t="s">
        <v>106</v>
      </c>
      <c r="B2" s="298"/>
      <c r="C2" s="298"/>
      <c r="D2" s="298"/>
    </row>
    <row r="3" spans="1:4" ht="12.75">
      <c r="A3" s="8"/>
      <c r="B3" s="8"/>
      <c r="C3" s="8"/>
      <c r="D3" s="8"/>
    </row>
    <row r="4" spans="1:3" ht="12.75">
      <c r="A4" s="9" t="s">
        <v>110</v>
      </c>
      <c r="B4" s="8"/>
      <c r="C4" s="8"/>
    </row>
    <row r="5" spans="1:4" ht="19.5" customHeight="1">
      <c r="A5" s="303" t="s">
        <v>125</v>
      </c>
      <c r="B5" s="304"/>
      <c r="C5" s="304"/>
      <c r="D5" s="305"/>
    </row>
    <row r="6" spans="1:4" ht="18">
      <c r="A6" s="9" t="s">
        <v>13</v>
      </c>
      <c r="B6" s="9"/>
      <c r="C6" s="20"/>
      <c r="D6" s="8"/>
    </row>
    <row r="7" spans="1:4" ht="15.75">
      <c r="A7" s="31" t="s">
        <v>100</v>
      </c>
      <c r="B7" s="21"/>
      <c r="C7" s="13"/>
      <c r="D7" s="27" t="s">
        <v>127</v>
      </c>
    </row>
    <row r="8" spans="1:4" ht="12.75">
      <c r="A8" s="301" t="s">
        <v>83</v>
      </c>
      <c r="B8" s="309" t="s">
        <v>66</v>
      </c>
      <c r="C8" s="300"/>
      <c r="D8" s="306" t="s">
        <v>88</v>
      </c>
    </row>
    <row r="9" spans="1:4" ht="21">
      <c r="A9" s="302"/>
      <c r="B9" s="227" t="s">
        <v>89</v>
      </c>
      <c r="C9" s="227" t="s">
        <v>101</v>
      </c>
      <c r="D9" s="307"/>
    </row>
    <row r="10" spans="1:4" ht="15" customHeight="1">
      <c r="A10" s="66">
        <f>SUM(B10:C10)</f>
        <v>60</v>
      </c>
      <c r="B10" s="70">
        <v>60</v>
      </c>
      <c r="C10" s="70">
        <v>0</v>
      </c>
      <c r="D10" s="72" t="s">
        <v>152</v>
      </c>
    </row>
    <row r="11" spans="1:4" ht="15" customHeight="1">
      <c r="A11" s="66">
        <f aca="true" t="shared" si="0" ref="A11:A16">SUM(B11:C11)</f>
        <v>0</v>
      </c>
      <c r="B11" s="70"/>
      <c r="C11" s="70"/>
      <c r="D11" s="177"/>
    </row>
    <row r="12" spans="1:4" ht="15" customHeight="1">
      <c r="A12" s="66">
        <f t="shared" si="0"/>
        <v>0</v>
      </c>
      <c r="B12" s="70"/>
      <c r="C12" s="70"/>
      <c r="D12" s="177"/>
    </row>
    <row r="13" spans="1:4" ht="15" customHeight="1">
      <c r="A13" s="175">
        <f t="shared" si="0"/>
        <v>0</v>
      </c>
      <c r="B13" s="70"/>
      <c r="C13" s="70"/>
      <c r="D13" s="177"/>
    </row>
    <row r="14" spans="1:4" ht="15" customHeight="1">
      <c r="A14" s="175">
        <f t="shared" si="0"/>
        <v>0</v>
      </c>
      <c r="B14" s="174"/>
      <c r="C14" s="71"/>
      <c r="D14" s="178"/>
    </row>
    <row r="15" spans="1:4" ht="15" customHeight="1">
      <c r="A15" s="179">
        <f t="shared" si="0"/>
        <v>0</v>
      </c>
      <c r="B15" s="180"/>
      <c r="C15" s="71"/>
      <c r="D15" s="164"/>
    </row>
    <row r="16" spans="1:4" ht="15" customHeight="1">
      <c r="A16" s="179">
        <f t="shared" si="0"/>
        <v>0</v>
      </c>
      <c r="B16" s="180"/>
      <c r="C16" s="71"/>
      <c r="D16" s="164"/>
    </row>
    <row r="17" spans="1:4" ht="15" customHeight="1">
      <c r="A17" s="223">
        <f>SUM(A10:A14)</f>
        <v>60</v>
      </c>
      <c r="B17" s="223">
        <f>SUM(B10:B16)</f>
        <v>60</v>
      </c>
      <c r="C17" s="226">
        <f>SUM(C14:C14)</f>
        <v>0</v>
      </c>
      <c r="D17" s="225"/>
    </row>
    <row r="18" spans="1:4" ht="15.75">
      <c r="A18" s="25"/>
      <c r="B18" s="26"/>
      <c r="C18" s="36"/>
      <c r="D18" s="28" t="s">
        <v>124</v>
      </c>
    </row>
    <row r="19" spans="1:4" ht="12.75">
      <c r="A19" s="301" t="s">
        <v>83</v>
      </c>
      <c r="B19" s="309" t="s">
        <v>66</v>
      </c>
      <c r="C19" s="300"/>
      <c r="D19" s="306" t="s">
        <v>88</v>
      </c>
    </row>
    <row r="20" spans="1:4" ht="21">
      <c r="A20" s="302"/>
      <c r="B20" s="227" t="s">
        <v>89</v>
      </c>
      <c r="C20" s="227" t="s">
        <v>101</v>
      </c>
      <c r="D20" s="307"/>
    </row>
    <row r="21" spans="1:4" ht="15" customHeight="1">
      <c r="A21" s="66">
        <f>SUM(B21:C21)</f>
        <v>60</v>
      </c>
      <c r="B21" s="70">
        <v>60</v>
      </c>
      <c r="C21" s="70">
        <v>0</v>
      </c>
      <c r="D21" s="72" t="s">
        <v>152</v>
      </c>
    </row>
    <row r="22" spans="1:4" ht="15" customHeight="1">
      <c r="A22" s="66">
        <f aca="true" t="shared" si="1" ref="A22:A28">SUM(B22:C22)</f>
        <v>0</v>
      </c>
      <c r="B22" s="70"/>
      <c r="C22" s="70"/>
      <c r="D22" s="72"/>
    </row>
    <row r="23" spans="1:4" ht="15" customHeight="1">
      <c r="A23" s="66">
        <f t="shared" si="1"/>
        <v>0</v>
      </c>
      <c r="B23" s="70"/>
      <c r="C23" s="70"/>
      <c r="D23" s="72"/>
    </row>
    <row r="24" spans="1:4" ht="15" customHeight="1">
      <c r="A24" s="66">
        <f t="shared" si="1"/>
        <v>0</v>
      </c>
      <c r="B24" s="70"/>
      <c r="C24" s="70"/>
      <c r="D24" s="72"/>
    </row>
    <row r="25" spans="1:4" ht="15" customHeight="1">
      <c r="A25" s="173">
        <f t="shared" si="1"/>
        <v>0</v>
      </c>
      <c r="B25" s="173"/>
      <c r="C25" s="74"/>
      <c r="D25" s="75"/>
    </row>
    <row r="26" spans="1:4" ht="15" customHeight="1">
      <c r="A26" s="173">
        <f t="shared" si="1"/>
        <v>0</v>
      </c>
      <c r="B26" s="173"/>
      <c r="C26" s="74"/>
      <c r="D26" s="176"/>
    </row>
    <row r="27" spans="1:4" ht="15" customHeight="1">
      <c r="A27" s="173">
        <f t="shared" si="1"/>
        <v>0</v>
      </c>
      <c r="B27" s="173"/>
      <c r="C27" s="74"/>
      <c r="D27" s="176"/>
    </row>
    <row r="28" spans="1:4" ht="15" customHeight="1">
      <c r="A28" s="173">
        <f t="shared" si="1"/>
        <v>0</v>
      </c>
      <c r="B28" s="173"/>
      <c r="C28" s="93"/>
      <c r="D28" s="176"/>
    </row>
    <row r="29" spans="1:4" ht="15" customHeight="1">
      <c r="A29" s="223">
        <f>SUM(A21:A28)</f>
        <v>60</v>
      </c>
      <c r="B29" s="223">
        <f>SUM(B21:B28)</f>
        <v>60</v>
      </c>
      <c r="C29" s="226">
        <f>SUM(C21:C28)</f>
        <v>0</v>
      </c>
      <c r="D29" s="225"/>
    </row>
    <row r="30" spans="1:4" ht="15.75">
      <c r="A30" s="25"/>
      <c r="B30" s="26"/>
      <c r="C30" s="36"/>
      <c r="D30" s="28" t="s">
        <v>128</v>
      </c>
    </row>
    <row r="31" spans="1:4" ht="12.75">
      <c r="A31" s="301" t="s">
        <v>83</v>
      </c>
      <c r="B31" s="309" t="s">
        <v>66</v>
      </c>
      <c r="C31" s="300"/>
      <c r="D31" s="306" t="s">
        <v>88</v>
      </c>
    </row>
    <row r="32" spans="1:4" ht="21">
      <c r="A32" s="302"/>
      <c r="B32" s="227" t="s">
        <v>89</v>
      </c>
      <c r="C32" s="227" t="s">
        <v>101</v>
      </c>
      <c r="D32" s="307"/>
    </row>
    <row r="33" spans="1:4" ht="15" customHeight="1">
      <c r="A33" s="66">
        <f>SUM(B33:C33)</f>
        <v>60</v>
      </c>
      <c r="B33" s="70">
        <v>60</v>
      </c>
      <c r="C33" s="70">
        <v>0</v>
      </c>
      <c r="D33" s="72" t="s">
        <v>152</v>
      </c>
    </row>
    <row r="34" spans="1:4" ht="15" customHeight="1">
      <c r="A34" s="66">
        <f aca="true" t="shared" si="2" ref="A34:A41">SUM(B34:C34)</f>
        <v>0</v>
      </c>
      <c r="B34" s="70"/>
      <c r="C34" s="70"/>
      <c r="D34" s="72"/>
    </row>
    <row r="35" spans="1:4" ht="15" customHeight="1">
      <c r="A35" s="66">
        <f t="shared" si="2"/>
        <v>0</v>
      </c>
      <c r="B35" s="70"/>
      <c r="C35" s="70"/>
      <c r="D35" s="72"/>
    </row>
    <row r="36" spans="1:4" ht="15" customHeight="1">
      <c r="A36" s="66">
        <f t="shared" si="2"/>
        <v>0</v>
      </c>
      <c r="B36" s="70"/>
      <c r="C36" s="70"/>
      <c r="D36" s="72"/>
    </row>
    <row r="37" spans="1:4" ht="15" customHeight="1">
      <c r="A37" s="67">
        <f t="shared" si="2"/>
        <v>0</v>
      </c>
      <c r="B37" s="67"/>
      <c r="C37" s="74"/>
      <c r="D37" s="75"/>
    </row>
    <row r="38" spans="1:4" ht="15" customHeight="1">
      <c r="A38" s="173">
        <f t="shared" si="2"/>
        <v>0</v>
      </c>
      <c r="B38" s="173"/>
      <c r="C38" s="74"/>
      <c r="D38" s="176"/>
    </row>
    <row r="39" spans="1:4" ht="15" customHeight="1">
      <c r="A39" s="173">
        <f t="shared" si="2"/>
        <v>0</v>
      </c>
      <c r="B39" s="173"/>
      <c r="C39" s="74"/>
      <c r="D39" s="73"/>
    </row>
    <row r="40" spans="1:4" ht="15" customHeight="1">
      <c r="A40" s="173">
        <f t="shared" si="2"/>
        <v>0</v>
      </c>
      <c r="B40" s="173"/>
      <c r="C40" s="74"/>
      <c r="D40" s="73"/>
    </row>
    <row r="41" spans="1:4" ht="15" customHeight="1">
      <c r="A41" s="223">
        <f t="shared" si="2"/>
        <v>60</v>
      </c>
      <c r="B41" s="223">
        <f>SUM(B33:B40)</f>
        <v>60</v>
      </c>
      <c r="C41" s="224">
        <f>SUM(C33:C40)</f>
        <v>0</v>
      </c>
      <c r="D41" s="225"/>
    </row>
    <row r="42" spans="1:3" ht="12.75">
      <c r="A42" s="8"/>
      <c r="B42" s="8"/>
      <c r="C42" s="8"/>
    </row>
    <row r="43" spans="1:3" ht="12.75">
      <c r="A43" s="8"/>
      <c r="B43" s="8"/>
      <c r="C43" s="8"/>
    </row>
    <row r="44" spans="1:3" ht="12.75">
      <c r="A44" s="8"/>
      <c r="B44" s="8"/>
      <c r="C44" s="8"/>
    </row>
    <row r="45" spans="1:3" ht="12.75">
      <c r="A45" s="170" t="s">
        <v>119</v>
      </c>
      <c r="B45" s="169">
        <v>44746</v>
      </c>
      <c r="C45" s="258"/>
    </row>
    <row r="46" spans="1:3" ht="15.75">
      <c r="A46" s="172"/>
      <c r="B46" s="257"/>
      <c r="C46" s="257"/>
    </row>
    <row r="47" spans="1:4" ht="12.75">
      <c r="A47" s="170" t="s">
        <v>120</v>
      </c>
      <c r="B47" s="171" t="s">
        <v>154</v>
      </c>
      <c r="C47" s="171"/>
      <c r="D47" s="8"/>
    </row>
    <row r="48" spans="1:3" ht="12.75">
      <c r="A48" s="171"/>
      <c r="B48" s="171"/>
      <c r="C48" s="171"/>
    </row>
    <row r="49" spans="1:3" ht="12.75">
      <c r="A49" s="170" t="s">
        <v>122</v>
      </c>
      <c r="B49" s="171" t="s">
        <v>153</v>
      </c>
      <c r="C49" s="171"/>
    </row>
  </sheetData>
  <sheetProtection/>
  <mergeCells count="12">
    <mergeCell ref="A31:A32"/>
    <mergeCell ref="B31:C31"/>
    <mergeCell ref="D31:D32"/>
    <mergeCell ref="A5:D5"/>
    <mergeCell ref="A8:A9"/>
    <mergeCell ref="B8:C8"/>
    <mergeCell ref="D8:D9"/>
    <mergeCell ref="A19:A20"/>
    <mergeCell ref="B19:C19"/>
    <mergeCell ref="D19:D20"/>
    <mergeCell ref="A1:D1"/>
    <mergeCell ref="A2:D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P31"/>
  <sheetViews>
    <sheetView zoomScalePageLayoutView="0" workbookViewId="0" topLeftCell="A19">
      <selection activeCell="A23" sqref="A23:G31"/>
    </sheetView>
  </sheetViews>
  <sheetFormatPr defaultColWidth="9.00390625" defaultRowHeight="12.75"/>
  <cols>
    <col min="1" max="1" width="11.00390625" style="0" customWidth="1"/>
    <col min="2" max="2" width="10.625" style="0" customWidth="1"/>
    <col min="3" max="3" width="10.375" style="0" customWidth="1"/>
    <col min="4" max="4" width="10.875" style="0" customWidth="1"/>
    <col min="5" max="5" width="10.625" style="0" customWidth="1"/>
    <col min="6" max="6" width="12.25390625" style="0" customWidth="1"/>
    <col min="7" max="7" width="12.375" style="0" customWidth="1"/>
  </cols>
  <sheetData>
    <row r="1" spans="1:16" ht="15.75">
      <c r="A1" s="327" t="s">
        <v>176</v>
      </c>
      <c r="B1" s="327"/>
      <c r="C1" s="327"/>
      <c r="D1" s="327"/>
      <c r="E1" s="327"/>
      <c r="F1" s="327"/>
      <c r="G1" s="327"/>
      <c r="H1" s="8"/>
      <c r="I1" s="8"/>
      <c r="J1" s="8"/>
      <c r="K1" s="8"/>
      <c r="L1" s="8"/>
      <c r="M1" s="8"/>
      <c r="N1" s="8"/>
      <c r="O1" s="8"/>
      <c r="P1" s="8"/>
    </row>
    <row r="2" spans="1:16" ht="12.75">
      <c r="A2" s="328"/>
      <c r="B2" s="328"/>
      <c r="C2" s="328"/>
      <c r="D2" s="328"/>
      <c r="E2" s="328"/>
      <c r="F2" s="329" t="s">
        <v>177</v>
      </c>
      <c r="G2" s="329"/>
      <c r="H2" s="8"/>
      <c r="I2" s="8"/>
      <c r="J2" s="8"/>
      <c r="K2" s="8"/>
      <c r="L2" s="8"/>
      <c r="M2" s="8"/>
      <c r="N2" s="8"/>
      <c r="O2" s="8"/>
      <c r="P2" s="8"/>
    </row>
    <row r="3" spans="1:16" ht="37.5" customHeight="1">
      <c r="A3" s="330" t="s">
        <v>102</v>
      </c>
      <c r="B3" s="331"/>
      <c r="C3" s="331"/>
      <c r="D3" s="331"/>
      <c r="E3" s="331"/>
      <c r="F3" s="331"/>
      <c r="G3" s="332"/>
      <c r="H3" s="9"/>
      <c r="I3" s="8"/>
      <c r="J3" s="8"/>
      <c r="K3" s="8"/>
      <c r="L3" s="8"/>
      <c r="M3" s="8"/>
      <c r="N3" s="8"/>
      <c r="O3" s="8"/>
      <c r="P3" s="8"/>
    </row>
    <row r="4" spans="1:16" ht="12.75">
      <c r="A4" s="333" t="s">
        <v>103</v>
      </c>
      <c r="B4" s="334"/>
      <c r="C4" s="334"/>
      <c r="D4" s="334"/>
      <c r="E4" s="334"/>
      <c r="F4" s="334"/>
      <c r="G4" s="335"/>
      <c r="H4" s="9"/>
      <c r="I4" s="8"/>
      <c r="J4" s="8"/>
      <c r="K4" s="8"/>
      <c r="L4" s="8"/>
      <c r="M4" s="8"/>
      <c r="N4" s="8"/>
      <c r="O4" s="8"/>
      <c r="P4" s="8"/>
    </row>
    <row r="5" spans="1:16" ht="15" customHeight="1">
      <c r="A5" s="8" t="s">
        <v>104</v>
      </c>
      <c r="B5" s="9" t="s">
        <v>105</v>
      </c>
      <c r="C5" s="9"/>
      <c r="D5" s="9"/>
      <c r="E5" s="9"/>
      <c r="F5" s="9"/>
      <c r="G5" s="218" t="s">
        <v>76</v>
      </c>
      <c r="H5" s="9"/>
      <c r="I5" s="8"/>
      <c r="J5" s="8"/>
      <c r="K5" s="8"/>
      <c r="L5" s="8"/>
      <c r="M5" s="8"/>
      <c r="N5" s="8"/>
      <c r="O5" s="8"/>
      <c r="P5" s="8"/>
    </row>
    <row r="6" spans="1:16" ht="24.75" customHeight="1">
      <c r="A6" s="8"/>
      <c r="B6" s="8"/>
      <c r="C6" s="8"/>
      <c r="D6" s="14" t="s">
        <v>74</v>
      </c>
      <c r="E6" s="166" t="s">
        <v>98</v>
      </c>
      <c r="F6" s="322" t="s">
        <v>75</v>
      </c>
      <c r="G6" s="323"/>
      <c r="H6" s="8"/>
      <c r="I6" s="8"/>
      <c r="J6" s="8"/>
      <c r="K6" s="8"/>
      <c r="L6" s="8"/>
      <c r="M6" s="8"/>
      <c r="N6" s="8"/>
      <c r="O6" s="8"/>
      <c r="P6" s="8"/>
    </row>
    <row r="7" spans="1:16" ht="19.5" customHeight="1">
      <c r="A7" s="316" t="s">
        <v>62</v>
      </c>
      <c r="B7" s="316"/>
      <c r="C7" s="316"/>
      <c r="D7" s="219">
        <v>2022</v>
      </c>
      <c r="E7" s="219">
        <v>2023</v>
      </c>
      <c r="F7" s="219">
        <v>2024</v>
      </c>
      <c r="G7" s="219">
        <v>2025</v>
      </c>
      <c r="H7" s="8"/>
      <c r="I7" s="8"/>
      <c r="J7" s="8"/>
      <c r="K7" s="8"/>
      <c r="L7" s="8"/>
      <c r="M7" s="8"/>
      <c r="N7" s="8"/>
      <c r="O7" s="8"/>
      <c r="P7" s="8"/>
    </row>
    <row r="8" spans="1:16" ht="19.5" customHeight="1">
      <c r="A8" s="317" t="s">
        <v>67</v>
      </c>
      <c r="B8" s="317"/>
      <c r="C8" s="317"/>
      <c r="D8" s="220">
        <f>SUM(D9:D11)</f>
        <v>2776</v>
      </c>
      <c r="E8" s="220">
        <f>SUM(E9:E11)</f>
        <v>4503</v>
      </c>
      <c r="F8" s="220">
        <f>SUM(F9:F11)</f>
        <v>4522</v>
      </c>
      <c r="G8" s="220">
        <f>SUM(G9:G11)</f>
        <v>4541</v>
      </c>
      <c r="H8" s="8"/>
      <c r="I8" s="8"/>
      <c r="J8" s="8"/>
      <c r="K8" s="8"/>
      <c r="L8" s="8"/>
      <c r="M8" s="8"/>
      <c r="N8" s="8"/>
      <c r="O8" s="8"/>
      <c r="P8" s="8"/>
    </row>
    <row r="9" spans="1:16" ht="19.5" customHeight="1">
      <c r="A9" s="10" t="s">
        <v>66</v>
      </c>
      <c r="B9" s="314" t="s">
        <v>68</v>
      </c>
      <c r="C9" s="315"/>
      <c r="D9" s="19">
        <f>SUM(' 1- podrobný rozpis Průchodní'!E41)</f>
        <v>1510</v>
      </c>
      <c r="E9" s="39">
        <f>SUM(' 1- podrobný rozpis Průchodní'!F41)</f>
        <v>3190</v>
      </c>
      <c r="F9" s="39">
        <f>SUM(' 1- podrobný rozpis Průchodní'!G41)</f>
        <v>3229</v>
      </c>
      <c r="G9" s="39">
        <f>SUM(' 1- podrobný rozpis Průchodní'!H41)</f>
        <v>3268</v>
      </c>
      <c r="H9" s="8"/>
      <c r="I9" s="8"/>
      <c r="J9" s="8"/>
      <c r="K9" s="8"/>
      <c r="L9" s="18"/>
      <c r="M9" s="8"/>
      <c r="N9" s="8"/>
      <c r="O9" s="8"/>
      <c r="P9" s="8"/>
    </row>
    <row r="10" spans="1:16" ht="19.5" customHeight="1">
      <c r="A10" s="16"/>
      <c r="B10" s="314" t="s">
        <v>69</v>
      </c>
      <c r="C10" s="315"/>
      <c r="D10" s="19">
        <f>SUM(' 1- podrobný rozpis Průchodní'!E42)</f>
        <v>641</v>
      </c>
      <c r="E10" s="39">
        <f>SUM(' 1- podrobný rozpis Průchodní'!F42)</f>
        <v>673</v>
      </c>
      <c r="F10" s="39">
        <f>SUM(' 1- podrobný rozpis Průchodní'!G42)</f>
        <v>673</v>
      </c>
      <c r="G10" s="39">
        <f>SUM(' 1- podrobný rozpis Průchodní'!H42)</f>
        <v>673</v>
      </c>
      <c r="H10" s="8"/>
      <c r="I10" s="8"/>
      <c r="J10" s="8"/>
      <c r="K10" s="8"/>
      <c r="L10" s="8"/>
      <c r="M10" s="8"/>
      <c r="N10" s="8"/>
      <c r="O10" s="8"/>
      <c r="P10" s="8"/>
    </row>
    <row r="11" spans="1:16" ht="19.5" customHeight="1">
      <c r="A11" s="17"/>
      <c r="B11" s="314" t="s">
        <v>70</v>
      </c>
      <c r="C11" s="315"/>
      <c r="D11" s="19">
        <f>SUM(' 1- podrobný rozpis Průchodní'!E43)</f>
        <v>625</v>
      </c>
      <c r="E11" s="39">
        <f>SUM(' 1- podrobný rozpis Průchodní'!F43)</f>
        <v>640</v>
      </c>
      <c r="F11" s="39">
        <f>SUM(' 1- podrobný rozpis Průchodní'!G43)</f>
        <v>620</v>
      </c>
      <c r="G11" s="39">
        <f>SUM(' 1- podrobný rozpis Průchodní'!H43)</f>
        <v>600</v>
      </c>
      <c r="H11" s="8"/>
      <c r="I11" s="8"/>
      <c r="J11" s="8"/>
      <c r="K11" s="8"/>
      <c r="L11" s="8"/>
      <c r="M11" s="8"/>
      <c r="N11" s="8"/>
      <c r="O11" s="8"/>
      <c r="P11" s="8"/>
    </row>
    <row r="12" spans="1:16" ht="19.5" customHeight="1">
      <c r="A12" s="255"/>
      <c r="B12" s="320" t="s">
        <v>132</v>
      </c>
      <c r="C12" s="321"/>
      <c r="D12" s="19">
        <f>SUM(' 1- podrobný rozpis Průchodní'!E44)</f>
        <v>0</v>
      </c>
      <c r="E12" s="256"/>
      <c r="F12" s="256"/>
      <c r="G12" s="256"/>
      <c r="H12" s="8"/>
      <c r="I12" s="8"/>
      <c r="J12" s="8"/>
      <c r="K12" s="8"/>
      <c r="L12" s="8"/>
      <c r="M12" s="8"/>
      <c r="N12" s="8"/>
      <c r="O12" s="8"/>
      <c r="P12" s="8"/>
    </row>
    <row r="13" spans="1:16" ht="19.5" customHeight="1">
      <c r="A13" s="319" t="s">
        <v>63</v>
      </c>
      <c r="B13" s="319"/>
      <c r="C13" s="319"/>
      <c r="D13" s="221">
        <f>SUM(' 1- podrobný rozpis Průchodní'!E45+' 1- podrobný rozpis Průchodní'!E46)</f>
        <v>11400</v>
      </c>
      <c r="E13" s="221">
        <f>SUM(' 1- podrobný rozpis Průchodní'!F45+' 1- podrobný rozpis Průchodní'!F46)</f>
        <v>11000</v>
      </c>
      <c r="F13" s="221">
        <f>SUM(' 1- podrobný rozpis Průchodní'!G45+' 1- podrobný rozpis Průchodní'!G46)</f>
        <v>11060</v>
      </c>
      <c r="G13" s="221">
        <f>SUM(' 1- podrobný rozpis Průchodní'!H45+' 1- podrobný rozpis Průchodní'!H46)</f>
        <v>11115</v>
      </c>
      <c r="H13" s="8"/>
      <c r="I13" s="8"/>
      <c r="J13" s="8"/>
      <c r="K13" s="8"/>
      <c r="L13" s="8"/>
      <c r="M13" s="8"/>
      <c r="N13" s="8"/>
      <c r="O13" s="8"/>
      <c r="P13" s="8"/>
    </row>
    <row r="14" spans="1:16" ht="19.5" customHeight="1">
      <c r="A14" s="319" t="s">
        <v>64</v>
      </c>
      <c r="B14" s="319"/>
      <c r="C14" s="319"/>
      <c r="D14" s="221">
        <f>SUM(' 1- podrobný rozpis Průchodní'!E47+' 1- podrobný rozpis Průchodní'!E48)</f>
        <v>0</v>
      </c>
      <c r="E14" s="221">
        <f>SUM(' 1- podrobný rozpis Průchodní'!F47+' 1- podrobný rozpis Průchodní'!F48)</f>
        <v>0</v>
      </c>
      <c r="F14" s="221">
        <f>SUM(' 1- podrobný rozpis Průchodní'!G47+' 1- podrobný rozpis Průchodní'!G48)</f>
        <v>0</v>
      </c>
      <c r="G14" s="221">
        <f>SUM(' 1- podrobný rozpis Průchodní'!H47+' 1- podrobný rozpis Průchodní'!H48)</f>
        <v>0</v>
      </c>
      <c r="H14" s="8"/>
      <c r="I14" s="8"/>
      <c r="J14" s="8"/>
      <c r="K14" s="8"/>
      <c r="L14" s="8"/>
      <c r="M14" s="8"/>
      <c r="N14" s="8"/>
      <c r="O14" s="8"/>
      <c r="P14" s="8"/>
    </row>
    <row r="15" spans="1:16" ht="19.5" customHeight="1">
      <c r="A15" s="319" t="s">
        <v>65</v>
      </c>
      <c r="B15" s="319"/>
      <c r="C15" s="319"/>
      <c r="D15" s="221">
        <f>SUM(' 1- podrobný rozpis Průchodní'!E32+' 1- podrobný rozpis Průchodní'!E35+' 1- podrobný rozpis Průchodní'!E37+' 1- podrobný rozpis Průchodní'!E38+' 1- podrobný rozpis Průchodní'!E39)</f>
        <v>345</v>
      </c>
      <c r="E15" s="221">
        <f>SUM(' 1- podrobný rozpis Průchodní'!F32+' 1- podrobný rozpis Průchodní'!F35+' 1- podrobný rozpis Průchodní'!F37+' 1- podrobný rozpis Průchodní'!F38+' 1- podrobný rozpis Průchodní'!F39)</f>
        <v>280</v>
      </c>
      <c r="F15" s="221">
        <f>SUM(' 1- podrobný rozpis Průchodní'!G32+' 1- podrobný rozpis Průchodní'!G35+' 1- podrobný rozpis Průchodní'!G37+' 1- podrobný rozpis Průchodní'!G38+' 1- podrobný rozpis Průchodní'!G39)</f>
        <v>280</v>
      </c>
      <c r="G15" s="221">
        <f>SUM(' 1- podrobný rozpis Průchodní'!H32+' 1- podrobný rozpis Průchodní'!H35+' 1- podrobný rozpis Průchodní'!H37+' 1- podrobný rozpis Průchodní'!H38+' 1- podrobný rozpis Průchodní'!H39)</f>
        <v>280</v>
      </c>
      <c r="H15" s="8"/>
      <c r="I15" s="8"/>
      <c r="J15" s="8"/>
      <c r="K15" s="8"/>
      <c r="L15" s="8"/>
      <c r="M15" s="8"/>
      <c r="N15" s="8"/>
      <c r="O15" s="8"/>
      <c r="P15" s="8"/>
    </row>
    <row r="16" spans="1:16" ht="19.5" customHeight="1">
      <c r="A16" s="318" t="s">
        <v>77</v>
      </c>
      <c r="B16" s="318"/>
      <c r="C16" s="318"/>
      <c r="D16" s="222">
        <f>SUM(D8+D13+D14+D15)</f>
        <v>14521</v>
      </c>
      <c r="E16" s="222">
        <f>SUM(E8+E13+E14+E15)</f>
        <v>15783</v>
      </c>
      <c r="F16" s="222">
        <f>SUM(F8+F13+F14+F15)</f>
        <v>15862</v>
      </c>
      <c r="G16" s="222">
        <f>SUM(G8+G13+G14+G15)</f>
        <v>15936</v>
      </c>
      <c r="H16" s="8"/>
      <c r="I16" s="8"/>
      <c r="J16" s="8"/>
      <c r="K16" s="8"/>
      <c r="L16" s="8"/>
      <c r="M16" s="8"/>
      <c r="N16" s="8"/>
      <c r="O16" s="8"/>
      <c r="P16" s="8"/>
    </row>
    <row r="17" spans="1:16" ht="19.5" customHeight="1">
      <c r="A17" s="12"/>
      <c r="B17" s="12"/>
      <c r="C17" s="12"/>
      <c r="D17" s="11"/>
      <c r="E17" s="11"/>
      <c r="F17" s="11"/>
      <c r="G17" s="11"/>
      <c r="H17" s="8"/>
      <c r="I17" s="8"/>
      <c r="J17" s="8"/>
      <c r="K17" s="8"/>
      <c r="L17" s="8"/>
      <c r="M17" s="8"/>
      <c r="N17" s="8"/>
      <c r="O17" s="8"/>
      <c r="P17" s="8"/>
    </row>
    <row r="18" spans="1:16" ht="19.5" customHeight="1">
      <c r="A18" s="316" t="s">
        <v>71</v>
      </c>
      <c r="B18" s="316"/>
      <c r="C18" s="316"/>
      <c r="D18" s="228">
        <v>2022</v>
      </c>
      <c r="E18" s="228">
        <v>2023</v>
      </c>
      <c r="F18" s="228">
        <v>2024</v>
      </c>
      <c r="G18" s="228">
        <v>2025</v>
      </c>
      <c r="H18" s="8"/>
      <c r="I18" s="8"/>
      <c r="J18" s="8"/>
      <c r="K18" s="8"/>
      <c r="L18" s="8"/>
      <c r="M18" s="8"/>
      <c r="N18" s="8"/>
      <c r="O18" s="8"/>
      <c r="P18" s="8"/>
    </row>
    <row r="19" spans="1:16" ht="19.5" customHeight="1">
      <c r="A19" s="317" t="s">
        <v>72</v>
      </c>
      <c r="B19" s="317"/>
      <c r="C19" s="317"/>
      <c r="D19" s="220">
        <f>SUM(' 1- podrobný rozpis Průchodní'!E12)</f>
        <v>14521</v>
      </c>
      <c r="E19" s="220">
        <f>SUM(' 1- podrobný rozpis Průchodní'!F12)</f>
        <v>15783</v>
      </c>
      <c r="F19" s="220">
        <f>SUM(' 1- podrobný rozpis Průchodní'!G12)</f>
        <v>15862</v>
      </c>
      <c r="G19" s="220">
        <f>SUM(' 1- podrobný rozpis Průchodní'!H12)</f>
        <v>15936</v>
      </c>
      <c r="H19" s="8"/>
      <c r="I19" s="8"/>
      <c r="J19" s="8"/>
      <c r="K19" s="8"/>
      <c r="L19" s="8"/>
      <c r="M19" s="8"/>
      <c r="N19" s="8"/>
      <c r="O19" s="8"/>
      <c r="P19" s="8"/>
    </row>
    <row r="20" spans="1:16" ht="19.5" customHeight="1">
      <c r="A20" s="10" t="s">
        <v>66</v>
      </c>
      <c r="B20" s="314" t="s">
        <v>73</v>
      </c>
      <c r="C20" s="315"/>
      <c r="D20" s="19">
        <f>' 1- podrobný rozpis Průchodní'!E19+' 1- podrobný rozpis Průchodní'!E22+' 1- podrobný rozpis Průchodní'!E24</f>
        <v>10897</v>
      </c>
      <c r="E20" s="19">
        <f>' 1- podrobný rozpis Průchodní'!F19+' 1- podrobný rozpis Průchodní'!F22+' 1- podrobný rozpis Průchodní'!F24</f>
        <v>10897</v>
      </c>
      <c r="F20" s="19">
        <f>' 1- podrobný rozpis Průchodní'!G19+' 1- podrobný rozpis Průchodní'!G22+' 1- podrobný rozpis Průchodní'!G24</f>
        <v>10951</v>
      </c>
      <c r="G20" s="19">
        <f>' 1- podrobný rozpis Průchodní'!H19+' 1- podrobný rozpis Průchodní'!H22+' 1- podrobný rozpis Průchodní'!H24</f>
        <v>11006</v>
      </c>
      <c r="H20" s="8"/>
      <c r="I20" s="8"/>
      <c r="J20" s="8"/>
      <c r="K20" s="8"/>
      <c r="L20" s="8"/>
      <c r="M20" s="8"/>
      <c r="N20" s="8"/>
      <c r="O20" s="8"/>
      <c r="P20" s="8"/>
    </row>
    <row r="21" spans="1:16" ht="19.5" customHeight="1">
      <c r="A21" s="318" t="s">
        <v>77</v>
      </c>
      <c r="B21" s="318"/>
      <c r="C21" s="318"/>
      <c r="D21" s="222">
        <f>SUM(D19)</f>
        <v>14521</v>
      </c>
      <c r="E21" s="222">
        <f>SUM(E19)</f>
        <v>15783</v>
      </c>
      <c r="F21" s="222">
        <f>SUM(F19)</f>
        <v>15862</v>
      </c>
      <c r="G21" s="222">
        <f>SUM(G19)</f>
        <v>15936</v>
      </c>
      <c r="H21" s="8"/>
      <c r="I21" s="8"/>
      <c r="J21" s="8"/>
      <c r="K21" s="8"/>
      <c r="L21" s="8"/>
      <c r="M21" s="8"/>
      <c r="N21" s="8"/>
      <c r="O21" s="8"/>
      <c r="P21" s="8"/>
    </row>
    <row r="22" spans="1:16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2.75">
      <c r="A23" s="343" t="s">
        <v>183</v>
      </c>
      <c r="B23" s="343"/>
      <c r="C23" s="343"/>
      <c r="D23" s="343"/>
      <c r="E23" s="343"/>
      <c r="F23" s="343"/>
      <c r="G23" s="343"/>
      <c r="H23" s="8"/>
      <c r="I23" s="8"/>
      <c r="J23" s="8"/>
      <c r="K23" s="8"/>
      <c r="L23" s="8"/>
      <c r="M23" s="8"/>
      <c r="N23" s="8"/>
      <c r="O23" s="8"/>
      <c r="P23" s="8"/>
    </row>
    <row r="24" spans="1:16" ht="14.25">
      <c r="A24" s="344"/>
      <c r="B24" s="344"/>
      <c r="C24" s="344"/>
      <c r="D24" s="344"/>
      <c r="E24" s="344"/>
      <c r="F24" s="345"/>
      <c r="G24" s="345"/>
      <c r="H24" s="8"/>
      <c r="I24" s="8"/>
      <c r="J24" s="8"/>
      <c r="K24" s="8"/>
      <c r="L24" s="8"/>
      <c r="M24" s="8"/>
      <c r="N24" s="8"/>
      <c r="O24" s="8"/>
      <c r="P24" s="8"/>
    </row>
    <row r="25" spans="1:16" ht="14.25">
      <c r="A25" s="346" t="s">
        <v>184</v>
      </c>
      <c r="B25" s="346"/>
      <c r="C25" s="346"/>
      <c r="D25" s="345"/>
      <c r="E25" s="347" t="s">
        <v>185</v>
      </c>
      <c r="F25" s="347"/>
      <c r="G25" s="347"/>
      <c r="H25" s="8"/>
      <c r="I25" s="8"/>
      <c r="J25" s="8"/>
      <c r="K25" s="8"/>
      <c r="L25" s="8"/>
      <c r="M25" s="8"/>
      <c r="N25" s="8"/>
      <c r="O25" s="8"/>
      <c r="P25" s="8"/>
    </row>
    <row r="26" spans="1:16" ht="14.25">
      <c r="A26" s="344"/>
      <c r="B26" s="348"/>
      <c r="C26" s="348"/>
      <c r="D26" s="349"/>
      <c r="E26" s="348"/>
      <c r="F26" s="348"/>
      <c r="G26" s="344"/>
      <c r="H26" s="8"/>
      <c r="I26" s="8"/>
      <c r="J26" s="8"/>
      <c r="K26" s="8"/>
      <c r="L26" s="8"/>
      <c r="M26" s="8"/>
      <c r="N26" s="8"/>
      <c r="O26" s="8"/>
      <c r="P26" s="8"/>
    </row>
    <row r="27" spans="1:16" ht="14.25">
      <c r="A27" s="344"/>
      <c r="B27" s="348"/>
      <c r="C27" s="348"/>
      <c r="D27" s="349"/>
      <c r="E27" s="348"/>
      <c r="F27" s="348"/>
      <c r="G27" s="344"/>
      <c r="H27" s="8"/>
      <c r="I27" s="8"/>
      <c r="J27" s="8"/>
      <c r="K27" s="8"/>
      <c r="L27" s="8"/>
      <c r="M27" s="8"/>
      <c r="N27" s="8"/>
      <c r="O27" s="8"/>
      <c r="P27" s="8"/>
    </row>
    <row r="28" spans="1:12" ht="14.25">
      <c r="A28" s="344"/>
      <c r="B28" s="344"/>
      <c r="C28" s="344"/>
      <c r="D28" s="344"/>
      <c r="E28" s="344"/>
      <c r="F28" s="344"/>
      <c r="G28" s="344"/>
      <c r="H28" s="8"/>
      <c r="I28" s="8"/>
      <c r="J28" s="8"/>
      <c r="K28" s="8"/>
      <c r="L28" s="8"/>
    </row>
    <row r="29" spans="1:12" ht="14.25">
      <c r="A29" s="350" t="s">
        <v>186</v>
      </c>
      <c r="B29" s="350"/>
      <c r="C29" s="350"/>
      <c r="D29" s="344"/>
      <c r="E29" s="344"/>
      <c r="F29" s="344"/>
      <c r="G29" s="344"/>
      <c r="H29" s="8"/>
      <c r="I29" s="8"/>
      <c r="J29" s="8"/>
      <c r="K29" s="8"/>
      <c r="L29" s="8"/>
    </row>
    <row r="30" spans="1:12" ht="14.25">
      <c r="A30" s="344"/>
      <c r="B30" s="344"/>
      <c r="C30" s="344"/>
      <c r="D30" s="344"/>
      <c r="E30" s="344"/>
      <c r="F30" s="344"/>
      <c r="G30" s="344"/>
      <c r="H30" s="8"/>
      <c r="I30" s="8"/>
      <c r="J30" s="8"/>
      <c r="K30" s="8"/>
      <c r="L30" s="8"/>
    </row>
    <row r="31" spans="1:12" ht="14.25">
      <c r="A31" s="344" t="s">
        <v>78</v>
      </c>
      <c r="B31" s="344"/>
      <c r="C31" s="344"/>
      <c r="D31" s="344"/>
      <c r="E31" s="344"/>
      <c r="F31" s="344"/>
      <c r="G31" s="344"/>
      <c r="H31" s="8"/>
      <c r="I31" s="8"/>
      <c r="J31" s="8"/>
      <c r="K31" s="8"/>
      <c r="L31" s="8"/>
    </row>
  </sheetData>
  <sheetProtection/>
  <mergeCells count="23">
    <mergeCell ref="A29:C29"/>
    <mergeCell ref="A1:G1"/>
    <mergeCell ref="F2:G2"/>
    <mergeCell ref="A3:G3"/>
    <mergeCell ref="A4:G4"/>
    <mergeCell ref="A23:G23"/>
    <mergeCell ref="A25:C25"/>
    <mergeCell ref="E25:G25"/>
    <mergeCell ref="A21:C21"/>
    <mergeCell ref="B20:C20"/>
    <mergeCell ref="A8:C8"/>
    <mergeCell ref="A13:C13"/>
    <mergeCell ref="A14:C14"/>
    <mergeCell ref="F6:G6"/>
    <mergeCell ref="A7:C7"/>
    <mergeCell ref="B9:C9"/>
    <mergeCell ref="B10:C10"/>
    <mergeCell ref="B11:C11"/>
    <mergeCell ref="A18:C18"/>
    <mergeCell ref="A19:C19"/>
    <mergeCell ref="A16:C16"/>
    <mergeCell ref="A15:C15"/>
    <mergeCell ref="B12:C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P31"/>
  <sheetViews>
    <sheetView zoomScalePageLayoutView="0" workbookViewId="0" topLeftCell="A13">
      <selection activeCell="A23" sqref="A23:G31"/>
    </sheetView>
  </sheetViews>
  <sheetFormatPr defaultColWidth="9.00390625" defaultRowHeight="12.75"/>
  <cols>
    <col min="1" max="1" width="10.875" style="0" customWidth="1"/>
    <col min="2" max="3" width="10.625" style="0" customWidth="1"/>
    <col min="4" max="7" width="13.75390625" style="0" customWidth="1"/>
  </cols>
  <sheetData>
    <row r="1" spans="1:16" ht="15.75">
      <c r="A1" s="327" t="s">
        <v>176</v>
      </c>
      <c r="B1" s="327"/>
      <c r="C1" s="327"/>
      <c r="D1" s="327"/>
      <c r="E1" s="327"/>
      <c r="F1" s="327"/>
      <c r="G1" s="327"/>
      <c r="H1" s="8"/>
      <c r="I1" s="8"/>
      <c r="J1" s="8"/>
      <c r="K1" s="8"/>
      <c r="L1" s="8"/>
      <c r="M1" s="8"/>
      <c r="N1" s="8"/>
      <c r="O1" s="8"/>
      <c r="P1" s="8"/>
    </row>
    <row r="2" spans="1:16" ht="12.75">
      <c r="A2" s="328"/>
      <c r="B2" s="328"/>
      <c r="C2" s="328"/>
      <c r="D2" s="328"/>
      <c r="E2" s="328"/>
      <c r="F2" s="329" t="s">
        <v>177</v>
      </c>
      <c r="G2" s="329"/>
      <c r="H2" s="8"/>
      <c r="I2" s="8"/>
      <c r="J2" s="8"/>
      <c r="K2" s="8"/>
      <c r="L2" s="8"/>
      <c r="M2" s="8"/>
      <c r="N2" s="8"/>
      <c r="O2" s="8"/>
      <c r="P2" s="8"/>
    </row>
    <row r="3" spans="1:16" ht="37.5" customHeight="1">
      <c r="A3" s="330" t="s">
        <v>102</v>
      </c>
      <c r="B3" s="331"/>
      <c r="C3" s="331"/>
      <c r="D3" s="331"/>
      <c r="E3" s="331"/>
      <c r="F3" s="331"/>
      <c r="G3" s="332"/>
      <c r="H3" s="9"/>
      <c r="I3" s="8"/>
      <c r="J3" s="8"/>
      <c r="K3" s="8"/>
      <c r="L3" s="8"/>
      <c r="M3" s="8"/>
      <c r="N3" s="8"/>
      <c r="O3" s="8"/>
      <c r="P3" s="8"/>
    </row>
    <row r="4" spans="1:16" ht="12.75">
      <c r="A4" s="333" t="s">
        <v>103</v>
      </c>
      <c r="B4" s="334"/>
      <c r="C4" s="334"/>
      <c r="D4" s="334"/>
      <c r="E4" s="334"/>
      <c r="F4" s="334"/>
      <c r="G4" s="335"/>
      <c r="H4" s="9"/>
      <c r="I4" s="8"/>
      <c r="J4" s="8"/>
      <c r="K4" s="8"/>
      <c r="L4" s="8"/>
      <c r="M4" s="8"/>
      <c r="N4" s="8"/>
      <c r="O4" s="8"/>
      <c r="P4" s="8"/>
    </row>
    <row r="5" spans="1:16" ht="19.5" customHeight="1">
      <c r="A5" s="8" t="s">
        <v>104</v>
      </c>
      <c r="B5" s="9" t="s">
        <v>116</v>
      </c>
      <c r="C5" s="9"/>
      <c r="D5" s="9"/>
      <c r="E5" s="9"/>
      <c r="F5" s="9"/>
      <c r="G5" s="218" t="s">
        <v>76</v>
      </c>
      <c r="H5" s="9"/>
      <c r="I5" s="8"/>
      <c r="J5" s="8"/>
      <c r="K5" s="8"/>
      <c r="L5" s="8"/>
      <c r="M5" s="8"/>
      <c r="N5" s="8"/>
      <c r="O5" s="8"/>
      <c r="P5" s="8"/>
    </row>
    <row r="6" spans="1:16" ht="30" customHeight="1">
      <c r="A6" s="8"/>
      <c r="B6" s="8"/>
      <c r="C6" s="8"/>
      <c r="D6" s="14" t="s">
        <v>74</v>
      </c>
      <c r="E6" s="166" t="s">
        <v>98</v>
      </c>
      <c r="F6" s="322" t="s">
        <v>75</v>
      </c>
      <c r="G6" s="323"/>
      <c r="H6" s="8"/>
      <c r="I6" s="8"/>
      <c r="J6" s="8"/>
      <c r="K6" s="8"/>
      <c r="L6" s="8"/>
      <c r="M6" s="8"/>
      <c r="N6" s="8"/>
      <c r="O6" s="8"/>
      <c r="P6" s="8"/>
    </row>
    <row r="7" spans="1:16" ht="19.5" customHeight="1">
      <c r="A7" s="316" t="s">
        <v>62</v>
      </c>
      <c r="B7" s="316"/>
      <c r="C7" s="316"/>
      <c r="D7" s="228">
        <v>2022</v>
      </c>
      <c r="E7" s="228">
        <v>2023</v>
      </c>
      <c r="F7" s="228">
        <v>2024</v>
      </c>
      <c r="G7" s="228">
        <v>2025</v>
      </c>
      <c r="H7" s="8"/>
      <c r="I7" s="8"/>
      <c r="J7" s="8"/>
      <c r="K7" s="8"/>
      <c r="L7" s="8"/>
      <c r="M7" s="8"/>
      <c r="N7" s="8"/>
      <c r="O7" s="8"/>
      <c r="P7" s="8"/>
    </row>
    <row r="8" spans="1:16" ht="19.5" customHeight="1">
      <c r="A8" s="317" t="s">
        <v>67</v>
      </c>
      <c r="B8" s="317"/>
      <c r="C8" s="317"/>
      <c r="D8" s="220">
        <f>SUM(D9:D12)</f>
        <v>3725</v>
      </c>
      <c r="E8" s="220">
        <f>SUM(E9:E12)</f>
        <v>6441</v>
      </c>
      <c r="F8" s="220">
        <f>SUM(F9:F12)</f>
        <v>6470</v>
      </c>
      <c r="G8" s="220">
        <f>SUM(G9:G12)</f>
        <v>6499</v>
      </c>
      <c r="H8" s="8"/>
      <c r="I8" s="8"/>
      <c r="J8" s="8"/>
      <c r="K8" s="8"/>
      <c r="L8" s="8"/>
      <c r="M8" s="8"/>
      <c r="N8" s="8"/>
      <c r="O8" s="8"/>
      <c r="P8" s="8"/>
    </row>
    <row r="9" spans="1:16" ht="19.5" customHeight="1">
      <c r="A9" s="10" t="s">
        <v>66</v>
      </c>
      <c r="B9" s="314" t="s">
        <v>68</v>
      </c>
      <c r="C9" s="315"/>
      <c r="D9" s="19">
        <f>SUM('1-podrobný rozpis Nábřežní'!E41)</f>
        <v>2442</v>
      </c>
      <c r="E9" s="39">
        <f>SUM('1-podrobný rozpis Nábřežní'!F41)</f>
        <v>5090</v>
      </c>
      <c r="F9" s="39">
        <f>SUM('1-podrobný rozpis Nábřežní'!G41)</f>
        <v>5149</v>
      </c>
      <c r="G9" s="39">
        <f>SUM('1-podrobný rozpis Nábřežní'!H41)</f>
        <v>5158</v>
      </c>
      <c r="H9" s="8"/>
      <c r="I9" s="8"/>
      <c r="J9" s="8"/>
      <c r="K9" s="8"/>
      <c r="L9" s="18"/>
      <c r="M9" s="8"/>
      <c r="N9" s="8"/>
      <c r="O9" s="8"/>
      <c r="P9" s="8"/>
    </row>
    <row r="10" spans="1:16" ht="19.5" customHeight="1">
      <c r="A10" s="16"/>
      <c r="B10" s="314" t="s">
        <v>69</v>
      </c>
      <c r="C10" s="315"/>
      <c r="D10" s="19">
        <f>SUM('1-podrobný rozpis Nábřežní'!E42)</f>
        <v>583</v>
      </c>
      <c r="E10" s="39">
        <f>SUM('1-podrobný rozpis Nábřežní'!F42)</f>
        <v>681</v>
      </c>
      <c r="F10" s="39">
        <f>SUM('1-podrobný rozpis Nábřežní'!G42)</f>
        <v>681</v>
      </c>
      <c r="G10" s="39">
        <f>SUM('1-podrobný rozpis Nábřežní'!H42)</f>
        <v>681</v>
      </c>
      <c r="H10" s="8"/>
      <c r="I10" s="8"/>
      <c r="J10" s="8"/>
      <c r="K10" s="8"/>
      <c r="L10" s="8"/>
      <c r="M10" s="8"/>
      <c r="N10" s="8"/>
      <c r="O10" s="8"/>
      <c r="P10" s="8"/>
    </row>
    <row r="11" spans="1:16" ht="19.5" customHeight="1">
      <c r="A11" s="17"/>
      <c r="B11" s="314" t="s">
        <v>70</v>
      </c>
      <c r="C11" s="315"/>
      <c r="D11" s="19">
        <f>SUM('1-podrobný rozpis Nábřežní'!E43)</f>
        <v>600</v>
      </c>
      <c r="E11" s="39">
        <f>SUM('1-podrobný rozpis Nábřežní'!F43)</f>
        <v>570</v>
      </c>
      <c r="F11" s="39">
        <f>SUM('1-podrobný rozpis Nábřežní'!G43)</f>
        <v>540</v>
      </c>
      <c r="G11" s="39">
        <f>SUM('1-podrobný rozpis Nábřežní'!H43)</f>
        <v>560</v>
      </c>
      <c r="H11" s="8"/>
      <c r="I11" s="8"/>
      <c r="J11" s="8"/>
      <c r="K11" s="8"/>
      <c r="L11" s="8"/>
      <c r="M11" s="8"/>
      <c r="N11" s="8"/>
      <c r="O11" s="8"/>
      <c r="P11" s="8"/>
    </row>
    <row r="12" spans="1:16" ht="19.5" customHeight="1">
      <c r="A12" s="255"/>
      <c r="B12" s="320" t="s">
        <v>132</v>
      </c>
      <c r="C12" s="321"/>
      <c r="D12" s="19">
        <f>SUM('1-podrobný rozpis Nábřežní'!E44)</f>
        <v>100</v>
      </c>
      <c r="E12" s="19">
        <f>SUM('1-podrobný rozpis Nábřežní'!F44)</f>
        <v>100</v>
      </c>
      <c r="F12" s="19">
        <f>SUM('1-podrobný rozpis Nábřežní'!G44)</f>
        <v>100</v>
      </c>
      <c r="G12" s="19">
        <f>SUM('1-podrobný rozpis Nábřežní'!H44)</f>
        <v>100</v>
      </c>
      <c r="H12" s="8"/>
      <c r="I12" s="8"/>
      <c r="J12" s="8"/>
      <c r="K12" s="8"/>
      <c r="L12" s="8"/>
      <c r="M12" s="8"/>
      <c r="N12" s="8"/>
      <c r="O12" s="8"/>
      <c r="P12" s="8"/>
    </row>
    <row r="13" spans="1:16" ht="19.5" customHeight="1">
      <c r="A13" s="319" t="s">
        <v>63</v>
      </c>
      <c r="B13" s="319"/>
      <c r="C13" s="319"/>
      <c r="D13" s="221">
        <f>SUM('1-podrobný rozpis Nábřežní'!E45)</f>
        <v>12920</v>
      </c>
      <c r="E13" s="221">
        <f>SUM('1-podrobný rozpis Nábřežní'!F45)</f>
        <v>12920</v>
      </c>
      <c r="F13" s="221">
        <f>SUM('1-podrobný rozpis Nábřežní'!G45)</f>
        <v>12920</v>
      </c>
      <c r="G13" s="221">
        <f>SUM('1-podrobný rozpis Nábřežní'!H45)</f>
        <v>12920</v>
      </c>
      <c r="H13" s="8"/>
      <c r="I13" s="8"/>
      <c r="J13" s="8"/>
      <c r="K13" s="8"/>
      <c r="L13" s="8"/>
      <c r="M13" s="8"/>
      <c r="N13" s="8"/>
      <c r="O13" s="8"/>
      <c r="P13" s="8"/>
    </row>
    <row r="14" spans="1:16" ht="19.5" customHeight="1">
      <c r="A14" s="319" t="s">
        <v>64</v>
      </c>
      <c r="B14" s="319"/>
      <c r="C14" s="319"/>
      <c r="D14" s="221">
        <f>SUM('1-podrobný rozpis Nábřežní'!E48)</f>
        <v>0</v>
      </c>
      <c r="E14" s="221">
        <f>SUM('1-podrobný rozpis Nábřežní'!F48)</f>
        <v>0</v>
      </c>
      <c r="F14" s="221">
        <f>SUM('1-podrobný rozpis Nábřežní'!G48)</f>
        <v>0</v>
      </c>
      <c r="G14" s="221">
        <f>SUM('1-podrobný rozpis Nábřežní'!H48)</f>
        <v>0</v>
      </c>
      <c r="H14" s="8"/>
      <c r="I14" s="8"/>
      <c r="J14" s="8"/>
      <c r="K14" s="8"/>
      <c r="L14" s="8"/>
      <c r="M14" s="8"/>
      <c r="N14" s="8"/>
      <c r="O14" s="8"/>
      <c r="P14" s="8"/>
    </row>
    <row r="15" spans="1:16" ht="19.5" customHeight="1">
      <c r="A15" s="319" t="s">
        <v>65</v>
      </c>
      <c r="B15" s="319"/>
      <c r="C15" s="319"/>
      <c r="D15" s="221">
        <f>SUM('1-podrobný rozpis Nábřežní'!E35+'1-podrobný rozpis Nábřežní'!E37)</f>
        <v>520</v>
      </c>
      <c r="E15" s="221">
        <f>SUM('1-podrobný rozpis Nábřežní'!F35+'1-podrobný rozpis Nábřežní'!F37)</f>
        <v>400</v>
      </c>
      <c r="F15" s="221">
        <f>SUM('1-podrobný rozpis Nábřežní'!G35+'1-podrobný rozpis Nábřežní'!G37)</f>
        <v>400</v>
      </c>
      <c r="G15" s="221">
        <f>SUM('1-podrobný rozpis Nábřežní'!H35+'1-podrobný rozpis Nábřežní'!H37)</f>
        <v>400</v>
      </c>
      <c r="H15" s="8"/>
      <c r="I15" s="8"/>
      <c r="J15" s="8"/>
      <c r="K15" s="8"/>
      <c r="L15" s="8"/>
      <c r="M15" s="8"/>
      <c r="N15" s="8"/>
      <c r="O15" s="8"/>
      <c r="P15" s="8"/>
    </row>
    <row r="16" spans="1:16" ht="19.5" customHeight="1">
      <c r="A16" s="318" t="s">
        <v>77</v>
      </c>
      <c r="B16" s="318"/>
      <c r="C16" s="318"/>
      <c r="D16" s="222">
        <f>SUM(D8+D13+D14+D15)</f>
        <v>17165</v>
      </c>
      <c r="E16" s="222">
        <f>SUM(E8+E13+E14+E15)</f>
        <v>19761</v>
      </c>
      <c r="F16" s="222">
        <f>SUM(F8+F13+F14+F15)</f>
        <v>19790</v>
      </c>
      <c r="G16" s="222">
        <f>SUM(G8+G13+G14+G15)</f>
        <v>19819</v>
      </c>
      <c r="H16" s="8"/>
      <c r="I16" s="8"/>
      <c r="J16" s="8"/>
      <c r="K16" s="8"/>
      <c r="L16" s="8"/>
      <c r="M16" s="8"/>
      <c r="N16" s="8"/>
      <c r="O16" s="8"/>
      <c r="P16" s="8"/>
    </row>
    <row r="17" spans="1:16" ht="19.5" customHeight="1">
      <c r="A17" s="12"/>
      <c r="B17" s="12"/>
      <c r="C17" s="12"/>
      <c r="D17" s="11"/>
      <c r="E17" s="11"/>
      <c r="F17" s="11"/>
      <c r="G17" s="11"/>
      <c r="H17" s="8"/>
      <c r="I17" s="8"/>
      <c r="J17" s="8"/>
      <c r="K17" s="8"/>
      <c r="L17" s="8"/>
      <c r="M17" s="8"/>
      <c r="N17" s="8"/>
      <c r="O17" s="8"/>
      <c r="P17" s="8"/>
    </row>
    <row r="18" spans="1:16" ht="19.5" customHeight="1">
      <c r="A18" s="316" t="s">
        <v>71</v>
      </c>
      <c r="B18" s="316"/>
      <c r="C18" s="316"/>
      <c r="D18" s="228">
        <v>2022</v>
      </c>
      <c r="E18" s="228">
        <v>2023</v>
      </c>
      <c r="F18" s="228">
        <v>2024</v>
      </c>
      <c r="G18" s="228">
        <v>2025</v>
      </c>
      <c r="H18" s="8"/>
      <c r="I18" s="8"/>
      <c r="J18" s="8"/>
      <c r="K18" s="8"/>
      <c r="L18" s="8"/>
      <c r="M18" s="8"/>
      <c r="N18" s="8"/>
      <c r="O18" s="8"/>
      <c r="P18" s="8"/>
    </row>
    <row r="19" spans="1:16" ht="19.5" customHeight="1">
      <c r="A19" s="317" t="s">
        <v>72</v>
      </c>
      <c r="B19" s="317"/>
      <c r="C19" s="317"/>
      <c r="D19" s="220">
        <f>SUM('1-podrobný rozpis Nábřežní'!E12)</f>
        <v>17165</v>
      </c>
      <c r="E19" s="220">
        <f>SUM('1-podrobný rozpis Nábřežní'!F12)</f>
        <v>19761</v>
      </c>
      <c r="F19" s="220">
        <f>SUM('1-podrobný rozpis Nábřežní'!G12)</f>
        <v>19790</v>
      </c>
      <c r="G19" s="220">
        <f>SUM('1-podrobný rozpis Nábřežní'!H12)</f>
        <v>19819</v>
      </c>
      <c r="H19" s="8"/>
      <c r="I19" s="8"/>
      <c r="J19" s="8"/>
      <c r="K19" s="8"/>
      <c r="L19" s="8"/>
      <c r="M19" s="8"/>
      <c r="N19" s="8"/>
      <c r="O19" s="8"/>
      <c r="P19" s="8"/>
    </row>
    <row r="20" spans="1:16" ht="19.5" customHeight="1">
      <c r="A20" s="10" t="s">
        <v>66</v>
      </c>
      <c r="B20" s="314" t="s">
        <v>73</v>
      </c>
      <c r="C20" s="315"/>
      <c r="D20" s="19">
        <f>SUM('1-podrobný rozpis Nábřežní'!E19+'1-podrobný rozpis Nábřežní'!E22+'1-podrobný rozpis Nábřežní'!E24-170)</f>
        <v>11721</v>
      </c>
      <c r="E20" s="19">
        <f>SUM('1-podrobný rozpis Nábřežní'!F19+'1-podrobný rozpis Nábřežní'!F22+'1-podrobný rozpis Nábřežní'!F24)</f>
        <v>11880</v>
      </c>
      <c r="F20" s="19">
        <f>SUM('1-podrobný rozpis Nábřežní'!G19+'1-podrobný rozpis Nábřežní'!G22+'1-podrobný rozpis Nábřežní'!G24)</f>
        <v>11939</v>
      </c>
      <c r="G20" s="19">
        <f>SUM('1-podrobný rozpis Nábřežní'!H19+'1-podrobný rozpis Nábřežní'!H22+'1-podrobný rozpis Nábřežní'!H24)</f>
        <v>11998</v>
      </c>
      <c r="H20" s="8"/>
      <c r="I20" s="8"/>
      <c r="J20" s="8"/>
      <c r="K20" s="8"/>
      <c r="L20" s="8"/>
      <c r="M20" s="8"/>
      <c r="N20" s="8"/>
      <c r="O20" s="8"/>
      <c r="P20" s="8"/>
    </row>
    <row r="21" spans="1:16" ht="19.5" customHeight="1">
      <c r="A21" s="318" t="s">
        <v>77</v>
      </c>
      <c r="B21" s="318"/>
      <c r="C21" s="318"/>
      <c r="D21" s="222">
        <f>SUM(D19)</f>
        <v>17165</v>
      </c>
      <c r="E21" s="222">
        <f>SUM(E19)</f>
        <v>19761</v>
      </c>
      <c r="F21" s="222">
        <f>SUM(F19)</f>
        <v>19790</v>
      </c>
      <c r="G21" s="222">
        <f>SUM(G19)</f>
        <v>19819</v>
      </c>
      <c r="H21" s="8"/>
      <c r="I21" s="8"/>
      <c r="J21" s="8"/>
      <c r="K21" s="8"/>
      <c r="L21" s="8"/>
      <c r="M21" s="8"/>
      <c r="N21" s="8"/>
      <c r="O21" s="8"/>
      <c r="P21" s="8"/>
    </row>
    <row r="22" spans="1:16" ht="12.75">
      <c r="A22" s="8"/>
      <c r="B22" s="8"/>
      <c r="C22" s="8"/>
      <c r="D22" s="8"/>
      <c r="E22" s="263"/>
      <c r="F22" s="263"/>
      <c r="G22" s="263"/>
      <c r="H22" s="8"/>
      <c r="I22" s="8"/>
      <c r="J22" s="8"/>
      <c r="K22" s="8"/>
      <c r="L22" s="8"/>
      <c r="M22" s="8"/>
      <c r="N22" s="8"/>
      <c r="O22" s="8"/>
      <c r="P22" s="8"/>
    </row>
    <row r="23" spans="1:16" ht="12.75">
      <c r="A23" s="343" t="s">
        <v>183</v>
      </c>
      <c r="B23" s="343"/>
      <c r="C23" s="343"/>
      <c r="D23" s="343"/>
      <c r="E23" s="343"/>
      <c r="F23" s="343"/>
      <c r="G23" s="343"/>
      <c r="H23" s="8"/>
      <c r="I23" s="8"/>
      <c r="J23" s="8"/>
      <c r="K23" s="8"/>
      <c r="L23" s="8"/>
      <c r="M23" s="8"/>
      <c r="N23" s="8"/>
      <c r="O23" s="8"/>
      <c r="P23" s="8"/>
    </row>
    <row r="24" spans="1:16" ht="14.25">
      <c r="A24" s="344"/>
      <c r="B24" s="344"/>
      <c r="C24" s="344"/>
      <c r="D24" s="344"/>
      <c r="E24" s="344"/>
      <c r="F24" s="345"/>
      <c r="G24" s="345"/>
      <c r="H24" s="8"/>
      <c r="I24" s="8"/>
      <c r="J24" s="8"/>
      <c r="K24" s="8"/>
      <c r="L24" s="8"/>
      <c r="M24" s="8"/>
      <c r="N24" s="8"/>
      <c r="O24" s="8"/>
      <c r="P24" s="8"/>
    </row>
    <row r="25" spans="1:16" ht="14.25">
      <c r="A25" s="346" t="s">
        <v>184</v>
      </c>
      <c r="B25" s="346"/>
      <c r="C25" s="346"/>
      <c r="D25" s="345"/>
      <c r="E25" s="347" t="s">
        <v>185</v>
      </c>
      <c r="F25" s="347"/>
      <c r="G25" s="347"/>
      <c r="H25" s="8"/>
      <c r="I25" s="8"/>
      <c r="J25" s="8"/>
      <c r="K25" s="8"/>
      <c r="L25" s="8"/>
      <c r="M25" s="8"/>
      <c r="N25" s="8"/>
      <c r="O25" s="8"/>
      <c r="P25" s="8"/>
    </row>
    <row r="26" spans="1:16" ht="14.25">
      <c r="A26" s="344"/>
      <c r="B26" s="348"/>
      <c r="C26" s="348"/>
      <c r="D26" s="349"/>
      <c r="E26" s="348"/>
      <c r="F26" s="348"/>
      <c r="G26" s="344"/>
      <c r="H26" s="8"/>
      <c r="I26" s="8"/>
      <c r="J26" s="8"/>
      <c r="K26" s="8"/>
      <c r="L26" s="8"/>
      <c r="M26" s="8"/>
      <c r="N26" s="8"/>
      <c r="O26" s="8"/>
      <c r="P26" s="8"/>
    </row>
    <row r="27" spans="1:16" ht="14.25">
      <c r="A27" s="344"/>
      <c r="B27" s="348"/>
      <c r="C27" s="348"/>
      <c r="D27" s="349"/>
      <c r="E27" s="348"/>
      <c r="F27" s="348"/>
      <c r="G27" s="344"/>
      <c r="H27" s="8"/>
      <c r="I27" s="8"/>
      <c r="J27" s="8"/>
      <c r="K27" s="8"/>
      <c r="L27" s="8"/>
      <c r="M27" s="8"/>
      <c r="N27" s="8"/>
      <c r="O27" s="8"/>
      <c r="P27" s="8"/>
    </row>
    <row r="28" spans="1:16" ht="14.25">
      <c r="A28" s="344"/>
      <c r="B28" s="344"/>
      <c r="C28" s="344"/>
      <c r="D28" s="344"/>
      <c r="E28" s="344"/>
      <c r="F28" s="344"/>
      <c r="G28" s="344"/>
      <c r="H28" s="8"/>
      <c r="I28" s="8"/>
      <c r="J28" s="8"/>
      <c r="K28" s="8"/>
      <c r="L28" s="8"/>
      <c r="M28" s="8"/>
      <c r="N28" s="8"/>
      <c r="O28" s="8"/>
      <c r="P28" s="8"/>
    </row>
    <row r="29" spans="1:13" ht="14.25">
      <c r="A29" s="350" t="s">
        <v>186</v>
      </c>
      <c r="B29" s="350"/>
      <c r="C29" s="350"/>
      <c r="D29" s="344"/>
      <c r="E29" s="344"/>
      <c r="F29" s="344"/>
      <c r="G29" s="344"/>
      <c r="H29" s="8"/>
      <c r="I29" s="8"/>
      <c r="J29" s="8"/>
      <c r="K29" s="8"/>
      <c r="L29" s="8"/>
      <c r="M29" s="8"/>
    </row>
    <row r="30" spans="1:13" ht="14.25">
      <c r="A30" s="344"/>
      <c r="B30" s="344"/>
      <c r="C30" s="344"/>
      <c r="D30" s="344"/>
      <c r="E30" s="344"/>
      <c r="F30" s="344"/>
      <c r="G30" s="344"/>
      <c r="H30" s="8"/>
      <c r="I30" s="8"/>
      <c r="J30" s="8"/>
      <c r="K30" s="8"/>
      <c r="L30" s="8"/>
      <c r="M30" s="8"/>
    </row>
    <row r="31" spans="1:13" ht="14.25">
      <c r="A31" s="344" t="s">
        <v>78</v>
      </c>
      <c r="B31" s="344"/>
      <c r="C31" s="344"/>
      <c r="D31" s="344"/>
      <c r="E31" s="344"/>
      <c r="F31" s="344"/>
      <c r="G31" s="344"/>
      <c r="H31" s="8"/>
      <c r="I31" s="8"/>
      <c r="J31" s="8"/>
      <c r="K31" s="8"/>
      <c r="L31" s="8"/>
      <c r="M31" s="8"/>
    </row>
  </sheetData>
  <sheetProtection/>
  <mergeCells count="23">
    <mergeCell ref="A29:C29"/>
    <mergeCell ref="A1:G1"/>
    <mergeCell ref="F2:G2"/>
    <mergeCell ref="A3:G3"/>
    <mergeCell ref="A4:G4"/>
    <mergeCell ref="A23:G23"/>
    <mergeCell ref="A25:C25"/>
    <mergeCell ref="E25:G25"/>
    <mergeCell ref="A18:C18"/>
    <mergeCell ref="A19:C19"/>
    <mergeCell ref="B20:C20"/>
    <mergeCell ref="A21:C21"/>
    <mergeCell ref="B10:C10"/>
    <mergeCell ref="B11:C11"/>
    <mergeCell ref="A13:C13"/>
    <mergeCell ref="A14:C14"/>
    <mergeCell ref="A15:C15"/>
    <mergeCell ref="A16:C16"/>
    <mergeCell ref="B12:C12"/>
    <mergeCell ref="F6:G6"/>
    <mergeCell ref="A7:C7"/>
    <mergeCell ref="A8:C8"/>
    <mergeCell ref="B9:C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P31"/>
  <sheetViews>
    <sheetView zoomScalePageLayoutView="0" workbookViewId="0" topLeftCell="A19">
      <selection activeCell="A23" sqref="A23:G31"/>
    </sheetView>
  </sheetViews>
  <sheetFormatPr defaultColWidth="9.00390625" defaultRowHeight="12.75"/>
  <cols>
    <col min="1" max="1" width="10.75390625" style="0" customWidth="1"/>
    <col min="2" max="3" width="10.625" style="0" customWidth="1"/>
    <col min="4" max="7" width="13.75390625" style="0" customWidth="1"/>
  </cols>
  <sheetData>
    <row r="1" spans="1:16" ht="15.75">
      <c r="A1" s="327" t="s">
        <v>176</v>
      </c>
      <c r="B1" s="327"/>
      <c r="C1" s="327"/>
      <c r="D1" s="327"/>
      <c r="E1" s="327"/>
      <c r="F1" s="327"/>
      <c r="G1" s="327"/>
      <c r="H1" s="8"/>
      <c r="I1" s="8"/>
      <c r="J1" s="8"/>
      <c r="K1" s="8"/>
      <c r="L1" s="8"/>
      <c r="M1" s="8"/>
      <c r="N1" s="8"/>
      <c r="O1" s="8"/>
      <c r="P1" s="8"/>
    </row>
    <row r="2" spans="1:16" ht="12.75">
      <c r="A2" s="328"/>
      <c r="B2" s="328"/>
      <c r="C2" s="328"/>
      <c r="D2" s="328"/>
      <c r="E2" s="328"/>
      <c r="F2" s="329" t="s">
        <v>177</v>
      </c>
      <c r="G2" s="329"/>
      <c r="H2" s="8"/>
      <c r="I2" s="8"/>
      <c r="J2" s="8"/>
      <c r="K2" s="8"/>
      <c r="L2" s="8"/>
      <c r="M2" s="8"/>
      <c r="N2" s="8"/>
      <c r="O2" s="8"/>
      <c r="P2" s="8"/>
    </row>
    <row r="3" spans="1:16" ht="37.5" customHeight="1">
      <c r="A3" s="330" t="s">
        <v>102</v>
      </c>
      <c r="B3" s="331"/>
      <c r="C3" s="331"/>
      <c r="D3" s="331"/>
      <c r="E3" s="331"/>
      <c r="F3" s="331"/>
      <c r="G3" s="332"/>
      <c r="H3" s="9"/>
      <c r="I3" s="8"/>
      <c r="J3" s="8"/>
      <c r="K3" s="8"/>
      <c r="L3" s="8"/>
      <c r="M3" s="8"/>
      <c r="N3" s="8"/>
      <c r="O3" s="8"/>
      <c r="P3" s="8"/>
    </row>
    <row r="4" spans="1:16" ht="12.75">
      <c r="A4" s="333" t="s">
        <v>103</v>
      </c>
      <c r="B4" s="334"/>
      <c r="C4" s="334"/>
      <c r="D4" s="334"/>
      <c r="E4" s="334"/>
      <c r="F4" s="334"/>
      <c r="G4" s="335"/>
      <c r="H4" s="9"/>
      <c r="I4" s="8"/>
      <c r="J4" s="8"/>
      <c r="K4" s="8"/>
      <c r="L4" s="8"/>
      <c r="M4" s="8"/>
      <c r="N4" s="8"/>
      <c r="O4" s="8"/>
      <c r="P4" s="8"/>
    </row>
    <row r="5" spans="1:16" ht="19.5" customHeight="1">
      <c r="A5" s="8" t="s">
        <v>104</v>
      </c>
      <c r="B5" s="9" t="s">
        <v>117</v>
      </c>
      <c r="C5" s="9"/>
      <c r="D5" s="9"/>
      <c r="E5" s="9"/>
      <c r="F5" s="9"/>
      <c r="G5" s="218" t="s">
        <v>76</v>
      </c>
      <c r="H5" s="9"/>
      <c r="I5" s="8"/>
      <c r="J5" s="8"/>
      <c r="K5" s="8"/>
      <c r="L5" s="8"/>
      <c r="M5" s="8"/>
      <c r="N5" s="8"/>
      <c r="O5" s="8"/>
      <c r="P5" s="8"/>
    </row>
    <row r="6" spans="1:16" ht="24.75" customHeight="1">
      <c r="A6" s="8"/>
      <c r="B6" s="8"/>
      <c r="C6" s="8"/>
      <c r="D6" s="14" t="s">
        <v>74</v>
      </c>
      <c r="E6" s="65" t="s">
        <v>98</v>
      </c>
      <c r="F6" s="322" t="s">
        <v>75</v>
      </c>
      <c r="G6" s="323"/>
      <c r="H6" s="8"/>
      <c r="I6" s="8"/>
      <c r="J6" s="8"/>
      <c r="K6" s="8"/>
      <c r="L6" s="8"/>
      <c r="M6" s="8"/>
      <c r="N6" s="8"/>
      <c r="O6" s="8"/>
      <c r="P6" s="8"/>
    </row>
    <row r="7" spans="1:16" ht="19.5" customHeight="1">
      <c r="A7" s="316" t="s">
        <v>62</v>
      </c>
      <c r="B7" s="316"/>
      <c r="C7" s="316"/>
      <c r="D7" s="228">
        <v>2022</v>
      </c>
      <c r="E7" s="228">
        <v>2023</v>
      </c>
      <c r="F7" s="228">
        <v>2024</v>
      </c>
      <c r="G7" s="228">
        <v>2025</v>
      </c>
      <c r="H7" s="8"/>
      <c r="I7" s="8"/>
      <c r="J7" s="8"/>
      <c r="K7" s="8"/>
      <c r="L7" s="8"/>
      <c r="M7" s="8"/>
      <c r="N7" s="8"/>
      <c r="O7" s="8"/>
      <c r="P7" s="8"/>
    </row>
    <row r="8" spans="1:16" ht="19.5" customHeight="1">
      <c r="A8" s="317" t="s">
        <v>67</v>
      </c>
      <c r="B8" s="317"/>
      <c r="C8" s="317"/>
      <c r="D8" s="220">
        <f>SUM(D9:D11)</f>
        <v>2724</v>
      </c>
      <c r="E8" s="220">
        <f>SUM(E9:E12)</f>
        <v>4546</v>
      </c>
      <c r="F8" s="220">
        <f>SUM(F9:F11)</f>
        <v>4566</v>
      </c>
      <c r="G8" s="220">
        <f>SUM(G9:G11)</f>
        <v>4505</v>
      </c>
      <c r="H8" s="8"/>
      <c r="I8" s="8"/>
      <c r="J8" s="8"/>
      <c r="K8" s="8"/>
      <c r="L8" s="8"/>
      <c r="M8" s="8"/>
      <c r="N8" s="8"/>
      <c r="O8" s="8"/>
      <c r="P8" s="8"/>
    </row>
    <row r="9" spans="1:16" ht="19.5" customHeight="1">
      <c r="A9" s="10" t="s">
        <v>66</v>
      </c>
      <c r="B9" s="314" t="s">
        <v>68</v>
      </c>
      <c r="C9" s="315"/>
      <c r="D9" s="19">
        <f>SUM('1-podrobný rozpis B.Němcové'!E41)</f>
        <v>1475</v>
      </c>
      <c r="E9" s="39">
        <f>SUM('1-podrobný rozpis B.Němcové'!F41)</f>
        <v>3280</v>
      </c>
      <c r="F9" s="39">
        <f>SUM('1-podrobný rozpis B.Němcové'!G41)</f>
        <v>3300</v>
      </c>
      <c r="G9" s="39">
        <f>SUM('1-podrobný rozpis B.Němcové'!H41)</f>
        <v>3314</v>
      </c>
      <c r="H9" s="8"/>
      <c r="I9" s="8"/>
      <c r="J9" s="8"/>
      <c r="K9" s="8"/>
      <c r="L9" s="18"/>
      <c r="M9" s="8"/>
      <c r="N9" s="8"/>
      <c r="O9" s="8"/>
      <c r="P9" s="8"/>
    </row>
    <row r="10" spans="1:16" ht="19.5" customHeight="1">
      <c r="A10" s="16"/>
      <c r="B10" s="314" t="s">
        <v>69</v>
      </c>
      <c r="C10" s="315"/>
      <c r="D10" s="19">
        <f>SUM('1-podrobný rozpis B.Němcové'!E42)</f>
        <v>499</v>
      </c>
      <c r="E10" s="39">
        <f>SUM('1-podrobný rozpis B.Němcové'!F42)</f>
        <v>616</v>
      </c>
      <c r="F10" s="39">
        <f>SUM('1-podrobný rozpis B.Němcové'!G42)</f>
        <v>616</v>
      </c>
      <c r="G10" s="39">
        <f>SUM('1-podrobný rozpis B.Němcové'!H42)</f>
        <v>616</v>
      </c>
      <c r="H10" s="8"/>
      <c r="I10" s="8"/>
      <c r="J10" s="8"/>
      <c r="K10" s="8"/>
      <c r="L10" s="8"/>
      <c r="M10" s="8"/>
      <c r="N10" s="8"/>
      <c r="O10" s="8"/>
      <c r="P10" s="8"/>
    </row>
    <row r="11" spans="1:16" ht="19.5" customHeight="1">
      <c r="A11" s="17"/>
      <c r="B11" s="314" t="s">
        <v>70</v>
      </c>
      <c r="C11" s="315"/>
      <c r="D11" s="19">
        <f>SUM('1-podrobný rozpis B.Němcové'!E43)</f>
        <v>750</v>
      </c>
      <c r="E11" s="39">
        <f>SUM('1-podrobný rozpis B.Němcové'!F43)</f>
        <v>650</v>
      </c>
      <c r="F11" s="39">
        <f>SUM('1-podrobný rozpis B.Němcové'!G43)</f>
        <v>650</v>
      </c>
      <c r="G11" s="39">
        <f>SUM('1-podrobný rozpis B.Němcové'!H43)</f>
        <v>575</v>
      </c>
      <c r="H11" s="8"/>
      <c r="I11" s="8"/>
      <c r="J11" s="8"/>
      <c r="K11" s="8"/>
      <c r="L11" s="8"/>
      <c r="M11" s="8"/>
      <c r="N11" s="8"/>
      <c r="O11" s="8"/>
      <c r="P11" s="8"/>
    </row>
    <row r="12" spans="1:16" ht="19.5" customHeight="1">
      <c r="A12" s="255"/>
      <c r="B12" s="320" t="s">
        <v>131</v>
      </c>
      <c r="C12" s="321"/>
      <c r="D12" s="19">
        <f>SUM('1-podrobný rozpis B.Němcové'!E44)</f>
        <v>0</v>
      </c>
      <c r="E12" s="256"/>
      <c r="F12" s="256"/>
      <c r="G12" s="256"/>
      <c r="H12" s="8"/>
      <c r="I12" s="8"/>
      <c r="J12" s="8"/>
      <c r="K12" s="8"/>
      <c r="L12" s="8"/>
      <c r="M12" s="8"/>
      <c r="N12" s="8"/>
      <c r="O12" s="8"/>
      <c r="P12" s="8"/>
    </row>
    <row r="13" spans="1:16" ht="19.5" customHeight="1">
      <c r="A13" s="319" t="s">
        <v>63</v>
      </c>
      <c r="B13" s="319"/>
      <c r="C13" s="319"/>
      <c r="D13" s="221">
        <f>'1-podrobný rozpis B.Němcové'!E45</f>
        <v>10265</v>
      </c>
      <c r="E13" s="221">
        <f>'1-podrobný rozpis B.Němcové'!F45</f>
        <v>10265</v>
      </c>
      <c r="F13" s="221">
        <f>'1-podrobný rozpis B.Němcové'!G45</f>
        <v>10388</v>
      </c>
      <c r="G13" s="221">
        <f>'1-podrobný rozpis B.Němcové'!H45</f>
        <v>10439</v>
      </c>
      <c r="H13" s="8"/>
      <c r="I13" s="8"/>
      <c r="J13" s="8"/>
      <c r="K13" s="8"/>
      <c r="L13" s="8"/>
      <c r="M13" s="8"/>
      <c r="N13" s="8"/>
      <c r="O13" s="8"/>
      <c r="P13" s="8"/>
    </row>
    <row r="14" spans="1:16" ht="19.5" customHeight="1">
      <c r="A14" s="319" t="s">
        <v>64</v>
      </c>
      <c r="B14" s="319"/>
      <c r="C14" s="319"/>
      <c r="D14" s="221">
        <f>SUM(' 1- podrobný rozpis Průchodní'!E47+' 1- podrobný rozpis Průchodní'!E48)</f>
        <v>0</v>
      </c>
      <c r="E14" s="221">
        <f>SUM(' 1- podrobný rozpis Průchodní'!F47+' 1- podrobný rozpis Průchodní'!F48)</f>
        <v>0</v>
      </c>
      <c r="F14" s="221">
        <f>SUM(' 1- podrobný rozpis Průchodní'!G47+' 1- podrobný rozpis Průchodní'!G48)</f>
        <v>0</v>
      </c>
      <c r="G14" s="221">
        <f>SUM(' 1- podrobný rozpis Průchodní'!H47+' 1- podrobný rozpis Průchodní'!H48)</f>
        <v>0</v>
      </c>
      <c r="H14" s="8"/>
      <c r="I14" s="8"/>
      <c r="J14" s="8"/>
      <c r="K14" s="8"/>
      <c r="L14" s="8"/>
      <c r="M14" s="8"/>
      <c r="N14" s="8"/>
      <c r="O14" s="8"/>
      <c r="P14" s="8"/>
    </row>
    <row r="15" spans="1:16" ht="19.5" customHeight="1">
      <c r="A15" s="319" t="s">
        <v>65</v>
      </c>
      <c r="B15" s="319"/>
      <c r="C15" s="319"/>
      <c r="D15" s="221">
        <f>SUM('1-podrobný rozpis B.Němcové'!E35+'1-podrobný rozpis B.Němcové'!E37)</f>
        <v>310</v>
      </c>
      <c r="E15" s="221">
        <f>'1-podrobný rozpis B.Němcové'!F32+'1-podrobný rozpis B.Němcové'!F35+'1-podrobný rozpis B.Němcové'!F37</f>
        <v>400</v>
      </c>
      <c r="F15" s="221">
        <f>'1-podrobný rozpis B.Němcové'!G32+'1-podrobný rozpis B.Němcové'!G35+'1-podrobný rozpis B.Němcové'!G37</f>
        <v>400</v>
      </c>
      <c r="G15" s="221">
        <f>'1-podrobný rozpis B.Němcové'!H32+'1-podrobný rozpis B.Němcové'!H35+'1-podrobný rozpis B.Němcové'!H37</f>
        <v>400</v>
      </c>
      <c r="H15" s="8"/>
      <c r="I15" s="8"/>
      <c r="J15" s="8"/>
      <c r="K15" s="8"/>
      <c r="L15" s="8"/>
      <c r="M15" s="8"/>
      <c r="N15" s="8"/>
      <c r="O15" s="8"/>
      <c r="P15" s="8"/>
    </row>
    <row r="16" spans="1:16" ht="19.5" customHeight="1">
      <c r="A16" s="318" t="s">
        <v>77</v>
      </c>
      <c r="B16" s="318"/>
      <c r="C16" s="318"/>
      <c r="D16" s="222">
        <f>SUM(D8+D13+D14+D15)</f>
        <v>13299</v>
      </c>
      <c r="E16" s="222">
        <f>SUM(E8+E13+E14+E15)</f>
        <v>15211</v>
      </c>
      <c r="F16" s="222">
        <f>SUM(F8+F13+F14+F15)</f>
        <v>15354</v>
      </c>
      <c r="G16" s="222">
        <f>SUM(G8+G13+G14+G15)</f>
        <v>15344</v>
      </c>
      <c r="H16" s="8"/>
      <c r="I16" s="8"/>
      <c r="J16" s="8"/>
      <c r="K16" s="8"/>
      <c r="L16" s="8"/>
      <c r="M16" s="8"/>
      <c r="N16" s="8"/>
      <c r="O16" s="8"/>
      <c r="P16" s="8"/>
    </row>
    <row r="17" spans="1:16" ht="19.5" customHeight="1">
      <c r="A17" s="12"/>
      <c r="B17" s="12"/>
      <c r="C17" s="12"/>
      <c r="D17" s="11"/>
      <c r="E17" s="11"/>
      <c r="F17" s="11"/>
      <c r="G17" s="11"/>
      <c r="H17" s="8"/>
      <c r="I17" s="8"/>
      <c r="J17" s="8"/>
      <c r="K17" s="8"/>
      <c r="L17" s="8"/>
      <c r="M17" s="8"/>
      <c r="N17" s="8"/>
      <c r="O17" s="8"/>
      <c r="P17" s="8"/>
    </row>
    <row r="18" spans="1:16" ht="19.5" customHeight="1">
      <c r="A18" s="316" t="s">
        <v>71</v>
      </c>
      <c r="B18" s="316"/>
      <c r="C18" s="316"/>
      <c r="D18" s="228">
        <v>2022</v>
      </c>
      <c r="E18" s="228">
        <v>2023</v>
      </c>
      <c r="F18" s="228">
        <v>2024</v>
      </c>
      <c r="G18" s="228">
        <v>2025</v>
      </c>
      <c r="H18" s="8"/>
      <c r="I18" s="8"/>
      <c r="J18" s="8"/>
      <c r="K18" s="8"/>
      <c r="L18" s="8"/>
      <c r="M18" s="8"/>
      <c r="N18" s="8"/>
      <c r="O18" s="8"/>
      <c r="P18" s="8"/>
    </row>
    <row r="19" spans="1:16" ht="19.5" customHeight="1">
      <c r="A19" s="317" t="s">
        <v>72</v>
      </c>
      <c r="B19" s="317"/>
      <c r="C19" s="317"/>
      <c r="D19" s="220">
        <f>SUM('1-podrobný rozpis B.Němcové'!E12)</f>
        <v>13299</v>
      </c>
      <c r="E19" s="220">
        <f>SUM('1-podrobný rozpis B.Němcové'!F12)</f>
        <v>15211</v>
      </c>
      <c r="F19" s="220">
        <f>SUM('1-podrobný rozpis B.Němcové'!G12)</f>
        <v>15354</v>
      </c>
      <c r="G19" s="220">
        <f>SUM('1-podrobný rozpis B.Němcové'!H12)</f>
        <v>15344</v>
      </c>
      <c r="H19" s="8"/>
      <c r="I19" s="8"/>
      <c r="J19" s="8"/>
      <c r="K19" s="8"/>
      <c r="L19" s="8"/>
      <c r="M19" s="8"/>
      <c r="N19" s="8"/>
      <c r="O19" s="8"/>
      <c r="P19" s="8"/>
    </row>
    <row r="20" spans="1:16" ht="19.5" customHeight="1">
      <c r="A20" s="10" t="s">
        <v>66</v>
      </c>
      <c r="B20" s="314" t="s">
        <v>73</v>
      </c>
      <c r="C20" s="315"/>
      <c r="D20" s="19">
        <f>SUM('1-podrobný rozpis B.Němcové'!E19+'1-podrobný rozpis B.Němcové'!E22+'1-podrobný rozpis B.Němcové'!E24-120)</f>
        <v>10194</v>
      </c>
      <c r="E20" s="19">
        <f>SUM('1-podrobný rozpis B.Němcové'!F19+'1-podrobný rozpis B.Němcové'!F22+'1-podrobný rozpis B.Němcové'!F24)</f>
        <v>10306</v>
      </c>
      <c r="F20" s="19">
        <f>SUM('1-podrobný rozpis B.Němcové'!G19+'1-podrobný rozpis B.Němcové'!G22+'1-podrobný rozpis B.Němcové'!G24)</f>
        <v>10357</v>
      </c>
      <c r="G20" s="19">
        <f>SUM('1-podrobný rozpis B.Němcové'!H19+'1-podrobný rozpis B.Němcové'!H22+'1-podrobný rozpis B.Němcové'!H24)</f>
        <v>10408</v>
      </c>
      <c r="H20" s="8"/>
      <c r="I20" s="8"/>
      <c r="J20" s="8"/>
      <c r="K20" s="8"/>
      <c r="L20" s="8"/>
      <c r="M20" s="8"/>
      <c r="N20" s="8"/>
      <c r="O20" s="8"/>
      <c r="P20" s="8"/>
    </row>
    <row r="21" spans="1:16" ht="19.5" customHeight="1">
      <c r="A21" s="318" t="s">
        <v>77</v>
      </c>
      <c r="B21" s="318"/>
      <c r="C21" s="318"/>
      <c r="D21" s="222">
        <f>SUM(D19)</f>
        <v>13299</v>
      </c>
      <c r="E21" s="222">
        <f>SUM(E19)</f>
        <v>15211</v>
      </c>
      <c r="F21" s="222">
        <f>SUM(F19)</f>
        <v>15354</v>
      </c>
      <c r="G21" s="222">
        <f>SUM(G19)</f>
        <v>15344</v>
      </c>
      <c r="H21" s="8"/>
      <c r="I21" s="8"/>
      <c r="J21" s="8"/>
      <c r="K21" s="8"/>
      <c r="L21" s="8"/>
      <c r="M21" s="8"/>
      <c r="N21" s="8"/>
      <c r="O21" s="8"/>
      <c r="P21" s="8"/>
    </row>
    <row r="22" spans="1:16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2.75">
      <c r="A23" s="343" t="s">
        <v>183</v>
      </c>
      <c r="B23" s="343"/>
      <c r="C23" s="343"/>
      <c r="D23" s="343"/>
      <c r="E23" s="343"/>
      <c r="F23" s="343"/>
      <c r="G23" s="343"/>
      <c r="H23" s="8"/>
      <c r="I23" s="8"/>
      <c r="J23" s="8"/>
      <c r="K23" s="8"/>
      <c r="L23" s="8"/>
      <c r="M23" s="8"/>
      <c r="N23" s="8"/>
      <c r="O23" s="8"/>
      <c r="P23" s="8"/>
    </row>
    <row r="24" spans="1:16" ht="14.25">
      <c r="A24" s="344"/>
      <c r="B24" s="344"/>
      <c r="C24" s="344"/>
      <c r="D24" s="344"/>
      <c r="E24" s="344"/>
      <c r="F24" s="345"/>
      <c r="G24" s="345"/>
      <c r="H24" s="8"/>
      <c r="I24" s="8"/>
      <c r="J24" s="8"/>
      <c r="K24" s="8"/>
      <c r="L24" s="8"/>
      <c r="M24" s="8"/>
      <c r="N24" s="8"/>
      <c r="O24" s="8"/>
      <c r="P24" s="8"/>
    </row>
    <row r="25" spans="1:16" ht="14.25">
      <c r="A25" s="346" t="s">
        <v>184</v>
      </c>
      <c r="B25" s="346"/>
      <c r="C25" s="346"/>
      <c r="D25" s="345"/>
      <c r="E25" s="347" t="s">
        <v>185</v>
      </c>
      <c r="F25" s="347"/>
      <c r="G25" s="347"/>
      <c r="H25" s="8"/>
      <c r="I25" s="8"/>
      <c r="J25" s="8"/>
      <c r="K25" s="8"/>
      <c r="L25" s="8"/>
      <c r="M25" s="8"/>
      <c r="N25" s="8"/>
      <c r="O25" s="8"/>
      <c r="P25" s="8"/>
    </row>
    <row r="26" spans="1:16" ht="14.25">
      <c r="A26" s="344"/>
      <c r="B26" s="348"/>
      <c r="C26" s="348"/>
      <c r="D26" s="349"/>
      <c r="E26" s="348"/>
      <c r="F26" s="348"/>
      <c r="G26" s="344"/>
      <c r="H26" s="8"/>
      <c r="I26" s="8"/>
      <c r="J26" s="8"/>
      <c r="K26" s="8"/>
      <c r="L26" s="8"/>
      <c r="M26" s="8"/>
      <c r="N26" s="8"/>
      <c r="O26" s="8"/>
      <c r="P26" s="8"/>
    </row>
    <row r="27" spans="1:16" ht="14.25">
      <c r="A27" s="344"/>
      <c r="B27" s="348"/>
      <c r="C27" s="348"/>
      <c r="D27" s="349"/>
      <c r="E27" s="348"/>
      <c r="F27" s="348"/>
      <c r="G27" s="344"/>
      <c r="H27" s="8"/>
      <c r="I27" s="8"/>
      <c r="J27" s="8"/>
      <c r="K27" s="8"/>
      <c r="L27" s="8"/>
      <c r="M27" s="8"/>
      <c r="N27" s="8"/>
      <c r="O27" s="8"/>
      <c r="P27" s="8"/>
    </row>
    <row r="28" spans="1:16" ht="14.25">
      <c r="A28" s="344"/>
      <c r="B28" s="344"/>
      <c r="C28" s="344"/>
      <c r="D28" s="344"/>
      <c r="E28" s="344"/>
      <c r="F28" s="344"/>
      <c r="G28" s="344"/>
      <c r="H28" s="8"/>
      <c r="I28" s="8"/>
      <c r="J28" s="8"/>
      <c r="K28" s="8"/>
      <c r="L28" s="8"/>
      <c r="M28" s="8"/>
      <c r="N28" s="8"/>
      <c r="O28" s="8"/>
      <c r="P28" s="8"/>
    </row>
    <row r="29" spans="1:13" ht="14.25">
      <c r="A29" s="350" t="s">
        <v>186</v>
      </c>
      <c r="B29" s="350"/>
      <c r="C29" s="350"/>
      <c r="D29" s="344"/>
      <c r="E29" s="344"/>
      <c r="F29" s="344"/>
      <c r="G29" s="344"/>
      <c r="H29" s="8"/>
      <c r="I29" s="8"/>
      <c r="J29" s="8"/>
      <c r="K29" s="8"/>
      <c r="L29" s="8"/>
      <c r="M29" s="8"/>
    </row>
    <row r="30" spans="1:13" ht="14.25">
      <c r="A30" s="344"/>
      <c r="B30" s="344"/>
      <c r="C30" s="344"/>
      <c r="D30" s="344"/>
      <c r="E30" s="344"/>
      <c r="F30" s="344"/>
      <c r="G30" s="344"/>
      <c r="H30" s="8"/>
      <c r="I30" s="8"/>
      <c r="J30" s="8"/>
      <c r="K30" s="8"/>
      <c r="L30" s="8"/>
      <c r="M30" s="8"/>
    </row>
    <row r="31" spans="1:13" ht="14.25">
      <c r="A31" s="344" t="s">
        <v>78</v>
      </c>
      <c r="B31" s="344"/>
      <c r="C31" s="344"/>
      <c r="D31" s="344"/>
      <c r="E31" s="344"/>
      <c r="F31" s="344"/>
      <c r="G31" s="344"/>
      <c r="H31" s="8"/>
      <c r="I31" s="8"/>
      <c r="J31" s="8"/>
      <c r="K31" s="8"/>
      <c r="L31" s="8"/>
      <c r="M31" s="8"/>
    </row>
  </sheetData>
  <sheetProtection/>
  <mergeCells count="23">
    <mergeCell ref="A29:C29"/>
    <mergeCell ref="A1:G1"/>
    <mergeCell ref="F2:G2"/>
    <mergeCell ref="A3:G3"/>
    <mergeCell ref="A4:G4"/>
    <mergeCell ref="A23:G23"/>
    <mergeCell ref="A25:C25"/>
    <mergeCell ref="E25:G25"/>
    <mergeCell ref="A18:C18"/>
    <mergeCell ref="A19:C19"/>
    <mergeCell ref="B20:C20"/>
    <mergeCell ref="A21:C21"/>
    <mergeCell ref="B10:C10"/>
    <mergeCell ref="B11:C11"/>
    <mergeCell ref="A13:C13"/>
    <mergeCell ref="A14:C14"/>
    <mergeCell ref="A15:C15"/>
    <mergeCell ref="A16:C16"/>
    <mergeCell ref="B12:C12"/>
    <mergeCell ref="F6:G6"/>
    <mergeCell ref="A7:C7"/>
    <mergeCell ref="A8:C8"/>
    <mergeCell ref="B9:C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P31"/>
  <sheetViews>
    <sheetView zoomScalePageLayoutView="0" workbookViewId="0" topLeftCell="A19">
      <selection activeCell="A23" sqref="A23:G31"/>
    </sheetView>
  </sheetViews>
  <sheetFormatPr defaultColWidth="9.00390625" defaultRowHeight="12.75"/>
  <cols>
    <col min="1" max="1" width="11.375" style="0" customWidth="1"/>
    <col min="2" max="3" width="10.625" style="0" customWidth="1"/>
    <col min="4" max="7" width="13.75390625" style="0" customWidth="1"/>
  </cols>
  <sheetData>
    <row r="1" spans="1:16" ht="15.75">
      <c r="A1" s="327" t="s">
        <v>176</v>
      </c>
      <c r="B1" s="327"/>
      <c r="C1" s="327"/>
      <c r="D1" s="327"/>
      <c r="E1" s="327"/>
      <c r="F1" s="327"/>
      <c r="G1" s="327"/>
      <c r="H1" s="8"/>
      <c r="I1" s="8"/>
      <c r="J1" s="8"/>
      <c r="K1" s="8"/>
      <c r="L1" s="8"/>
      <c r="M1" s="8"/>
      <c r="N1" s="8"/>
      <c r="O1" s="8"/>
      <c r="P1" s="8"/>
    </row>
    <row r="2" spans="1:16" ht="12.75">
      <c r="A2" s="328"/>
      <c r="B2" s="328"/>
      <c r="C2" s="328"/>
      <c r="D2" s="328"/>
      <c r="E2" s="328"/>
      <c r="F2" s="329" t="s">
        <v>177</v>
      </c>
      <c r="G2" s="329"/>
      <c r="H2" s="8"/>
      <c r="I2" s="8"/>
      <c r="J2" s="8"/>
      <c r="K2" s="8"/>
      <c r="L2" s="8"/>
      <c r="M2" s="8"/>
      <c r="N2" s="8"/>
      <c r="O2" s="8"/>
      <c r="P2" s="8"/>
    </row>
    <row r="3" spans="1:16" ht="37.5" customHeight="1">
      <c r="A3" s="330" t="s">
        <v>102</v>
      </c>
      <c r="B3" s="331"/>
      <c r="C3" s="331"/>
      <c r="D3" s="331"/>
      <c r="E3" s="331"/>
      <c r="F3" s="331"/>
      <c r="G3" s="332"/>
      <c r="H3" s="9"/>
      <c r="I3" s="8"/>
      <c r="J3" s="8"/>
      <c r="K3" s="8"/>
      <c r="L3" s="8"/>
      <c r="M3" s="8"/>
      <c r="N3" s="8"/>
      <c r="O3" s="8"/>
      <c r="P3" s="8"/>
    </row>
    <row r="4" spans="1:16" ht="12.75">
      <c r="A4" s="333" t="s">
        <v>103</v>
      </c>
      <c r="B4" s="334"/>
      <c r="C4" s="334"/>
      <c r="D4" s="334"/>
      <c r="E4" s="334"/>
      <c r="F4" s="334"/>
      <c r="G4" s="335"/>
      <c r="H4" s="9"/>
      <c r="I4" s="8"/>
      <c r="J4" s="8"/>
      <c r="K4" s="8"/>
      <c r="L4" s="8"/>
      <c r="M4" s="8"/>
      <c r="N4" s="8"/>
      <c r="O4" s="8"/>
      <c r="P4" s="8"/>
    </row>
    <row r="5" spans="1:16" ht="19.5" customHeight="1">
      <c r="A5" s="8" t="s">
        <v>104</v>
      </c>
      <c r="B5" s="9" t="s">
        <v>118</v>
      </c>
      <c r="C5" s="9"/>
      <c r="D5" s="9"/>
      <c r="E5" s="9"/>
      <c r="F5" s="9"/>
      <c r="G5" s="218" t="s">
        <v>76</v>
      </c>
      <c r="H5" s="9"/>
      <c r="I5" s="8"/>
      <c r="J5" s="8"/>
      <c r="K5" s="8"/>
      <c r="L5" s="8"/>
      <c r="M5" s="8"/>
      <c r="N5" s="8"/>
      <c r="O5" s="8"/>
      <c r="P5" s="8"/>
    </row>
    <row r="6" spans="1:16" ht="24.75" customHeight="1">
      <c r="A6" s="8"/>
      <c r="B6" s="8"/>
      <c r="C6" s="8"/>
      <c r="D6" s="14" t="s">
        <v>74</v>
      </c>
      <c r="E6" s="65" t="s">
        <v>98</v>
      </c>
      <c r="F6" s="322" t="s">
        <v>75</v>
      </c>
      <c r="G6" s="323"/>
      <c r="H6" s="8"/>
      <c r="I6" s="8"/>
      <c r="J6" s="8"/>
      <c r="K6" s="8"/>
      <c r="L6" s="8"/>
      <c r="M6" s="8"/>
      <c r="N6" s="8"/>
      <c r="O6" s="8"/>
      <c r="P6" s="8"/>
    </row>
    <row r="7" spans="1:16" ht="19.5" customHeight="1">
      <c r="A7" s="316" t="s">
        <v>62</v>
      </c>
      <c r="B7" s="316"/>
      <c r="C7" s="316"/>
      <c r="D7" s="228">
        <v>2022</v>
      </c>
      <c r="E7" s="228">
        <v>2023</v>
      </c>
      <c r="F7" s="228">
        <v>2024</v>
      </c>
      <c r="G7" s="228">
        <v>2025</v>
      </c>
      <c r="H7" s="8"/>
      <c r="I7" s="8"/>
      <c r="J7" s="8"/>
      <c r="K7" s="8"/>
      <c r="L7" s="8"/>
      <c r="M7" s="8"/>
      <c r="N7" s="8"/>
      <c r="O7" s="8"/>
      <c r="P7" s="8"/>
    </row>
    <row r="8" spans="1:16" ht="19.5" customHeight="1">
      <c r="A8" s="317" t="s">
        <v>67</v>
      </c>
      <c r="B8" s="317"/>
      <c r="C8" s="317"/>
      <c r="D8" s="220">
        <f>SUM(D9:D11)</f>
        <v>1430</v>
      </c>
      <c r="E8" s="220">
        <f>SUM(E9:E11)</f>
        <v>1540</v>
      </c>
      <c r="F8" s="220">
        <f>SUM(F9:F11)</f>
        <v>1548</v>
      </c>
      <c r="G8" s="220">
        <f>SUM(G9:G11)</f>
        <v>1561</v>
      </c>
      <c r="H8" s="8"/>
      <c r="I8" s="8"/>
      <c r="J8" s="8"/>
      <c r="K8" s="8"/>
      <c r="L8" s="8"/>
      <c r="M8" s="8"/>
      <c r="N8" s="8"/>
      <c r="O8" s="8"/>
      <c r="P8" s="8"/>
    </row>
    <row r="9" spans="1:16" ht="19.5" customHeight="1">
      <c r="A9" s="10" t="s">
        <v>66</v>
      </c>
      <c r="B9" s="314" t="s">
        <v>68</v>
      </c>
      <c r="C9" s="315"/>
      <c r="D9" s="19">
        <f>SUM('1 podrobný rozpis ŠJ'!E41)</f>
        <v>1180</v>
      </c>
      <c r="E9" s="39">
        <f>SUM('1 podrobný rozpis ŠJ'!F41)</f>
        <v>1480</v>
      </c>
      <c r="F9" s="39">
        <f>SUM('1 podrobný rozpis ŠJ'!G41)</f>
        <v>1488</v>
      </c>
      <c r="G9" s="39">
        <f>SUM('1 podrobný rozpis ŠJ'!H41)</f>
        <v>1501</v>
      </c>
      <c r="H9" s="8"/>
      <c r="I9" s="8"/>
      <c r="J9" s="8"/>
      <c r="K9" s="8"/>
      <c r="L9" s="18"/>
      <c r="M9" s="8"/>
      <c r="N9" s="8"/>
      <c r="O9" s="8"/>
      <c r="P9" s="8"/>
    </row>
    <row r="10" spans="1:16" ht="19.5" customHeight="1">
      <c r="A10" s="16"/>
      <c r="B10" s="314" t="s">
        <v>69</v>
      </c>
      <c r="C10" s="315"/>
      <c r="D10" s="19">
        <f>SUM('1 podrobný rozpis ŠJ'!E42)</f>
        <v>0</v>
      </c>
      <c r="E10" s="39">
        <f>SUM('1 podrobný rozpis ŠJ'!F42)</f>
        <v>0</v>
      </c>
      <c r="F10" s="39">
        <f>SUM('1 podrobný rozpis ŠJ'!G42)</f>
        <v>0</v>
      </c>
      <c r="G10" s="39">
        <f>SUM('1 podrobný rozpis ŠJ'!H42)</f>
        <v>0</v>
      </c>
      <c r="H10" s="8"/>
      <c r="I10" s="8"/>
      <c r="J10" s="8"/>
      <c r="K10" s="8"/>
      <c r="L10" s="8"/>
      <c r="M10" s="8"/>
      <c r="N10" s="8"/>
      <c r="O10" s="8"/>
      <c r="P10" s="8"/>
    </row>
    <row r="11" spans="1:16" ht="19.5" customHeight="1">
      <c r="A11" s="17"/>
      <c r="B11" s="314" t="s">
        <v>70</v>
      </c>
      <c r="C11" s="315"/>
      <c r="D11" s="19">
        <f>SUM('1 podrobný rozpis ŠJ'!E43)</f>
        <v>250</v>
      </c>
      <c r="E11" s="39">
        <f>SUM('1 podrobný rozpis ŠJ'!F43)</f>
        <v>60</v>
      </c>
      <c r="F11" s="39">
        <f>SUM('1 podrobný rozpis ŠJ'!G43)</f>
        <v>60</v>
      </c>
      <c r="G11" s="39">
        <f>SUM('1 podrobný rozpis ŠJ'!H43)</f>
        <v>60</v>
      </c>
      <c r="H11" s="8"/>
      <c r="I11" s="8"/>
      <c r="J11" s="8"/>
      <c r="K11" s="8"/>
      <c r="L11" s="8"/>
      <c r="M11" s="8"/>
      <c r="N11" s="8"/>
      <c r="O11" s="8"/>
      <c r="P11" s="8"/>
    </row>
    <row r="12" spans="1:16" ht="19.5" customHeight="1">
      <c r="A12" s="255"/>
      <c r="B12" s="320" t="s">
        <v>131</v>
      </c>
      <c r="C12" s="321"/>
      <c r="D12" s="19">
        <f>SUM('1 podrobný rozpis ŠJ'!E44)</f>
        <v>0</v>
      </c>
      <c r="E12" s="256"/>
      <c r="F12" s="256"/>
      <c r="G12" s="256"/>
      <c r="H12" s="8"/>
      <c r="I12" s="8"/>
      <c r="J12" s="8"/>
      <c r="K12" s="8"/>
      <c r="L12" s="8"/>
      <c r="M12" s="8"/>
      <c r="N12" s="8"/>
      <c r="O12" s="8"/>
      <c r="P12" s="8"/>
    </row>
    <row r="13" spans="1:16" ht="19.5" customHeight="1">
      <c r="A13" s="319" t="s">
        <v>63</v>
      </c>
      <c r="B13" s="319"/>
      <c r="C13" s="319"/>
      <c r="D13" s="221">
        <f>SUM('1 podrobný rozpis ŠJ'!E45)</f>
        <v>593</v>
      </c>
      <c r="E13" s="221">
        <f>SUM('1 podrobný rozpis ŠJ'!F45)</f>
        <v>593</v>
      </c>
      <c r="F13" s="221">
        <f>SUM('1 podrobný rozpis ŠJ'!G45)</f>
        <v>593</v>
      </c>
      <c r="G13" s="221">
        <f>SUM('1 podrobný rozpis ŠJ'!H45)</f>
        <v>593</v>
      </c>
      <c r="H13" s="8"/>
      <c r="I13" s="8"/>
      <c r="J13" s="8"/>
      <c r="K13" s="8"/>
      <c r="L13" s="8"/>
      <c r="M13" s="8"/>
      <c r="N13" s="8"/>
      <c r="O13" s="8"/>
      <c r="P13" s="8"/>
    </row>
    <row r="14" spans="1:16" ht="19.5" customHeight="1">
      <c r="A14" s="319" t="s">
        <v>64</v>
      </c>
      <c r="B14" s="319"/>
      <c r="C14" s="319"/>
      <c r="D14" s="221">
        <f>SUM(' 1- podrobný rozpis Průchodní'!E47+' 1- podrobný rozpis Průchodní'!E48)</f>
        <v>0</v>
      </c>
      <c r="E14" s="221">
        <f>SUM(' 1- podrobný rozpis Průchodní'!F47+' 1- podrobný rozpis Průchodní'!F48)</f>
        <v>0</v>
      </c>
      <c r="F14" s="221">
        <f>SUM(' 1- podrobný rozpis Průchodní'!G47+' 1- podrobný rozpis Průchodní'!G48)</f>
        <v>0</v>
      </c>
      <c r="G14" s="221">
        <f>SUM(' 1- podrobný rozpis Průchodní'!H47+' 1- podrobný rozpis Průchodní'!H48)</f>
        <v>0</v>
      </c>
      <c r="H14" s="8"/>
      <c r="I14" s="8"/>
      <c r="J14" s="8"/>
      <c r="K14" s="8"/>
      <c r="L14" s="8"/>
      <c r="M14" s="8"/>
      <c r="N14" s="8"/>
      <c r="O14" s="8"/>
      <c r="P14" s="8"/>
    </row>
    <row r="15" spans="1:16" ht="19.5" customHeight="1">
      <c r="A15" s="319" t="s">
        <v>65</v>
      </c>
      <c r="B15" s="319"/>
      <c r="C15" s="319"/>
      <c r="D15" s="221"/>
      <c r="E15" s="221"/>
      <c r="F15" s="221"/>
      <c r="G15" s="221"/>
      <c r="H15" s="8"/>
      <c r="I15" s="8"/>
      <c r="J15" s="8"/>
      <c r="K15" s="8"/>
      <c r="L15" s="8"/>
      <c r="M15" s="8"/>
      <c r="N15" s="8"/>
      <c r="O15" s="8"/>
      <c r="P15" s="8"/>
    </row>
    <row r="16" spans="1:16" ht="19.5" customHeight="1">
      <c r="A16" s="318" t="s">
        <v>77</v>
      </c>
      <c r="B16" s="318"/>
      <c r="C16" s="318"/>
      <c r="D16" s="222">
        <f>SUM(D8+D13+D14+D15)</f>
        <v>2023</v>
      </c>
      <c r="E16" s="222">
        <f>SUM(E8+E13+E14+E15)</f>
        <v>2133</v>
      </c>
      <c r="F16" s="222">
        <f>SUM(F8+F13+F14+F15)</f>
        <v>2141</v>
      </c>
      <c r="G16" s="222">
        <f>SUM(G8+G13+G14+G15)</f>
        <v>2154</v>
      </c>
      <c r="H16" s="8"/>
      <c r="I16" s="8"/>
      <c r="J16" s="8"/>
      <c r="K16" s="8"/>
      <c r="L16" s="8"/>
      <c r="M16" s="8"/>
      <c r="N16" s="8"/>
      <c r="O16" s="8"/>
      <c r="P16" s="8"/>
    </row>
    <row r="17" spans="1:16" ht="19.5" customHeight="1">
      <c r="A17" s="12"/>
      <c r="B17" s="12"/>
      <c r="C17" s="12"/>
      <c r="D17" s="11"/>
      <c r="E17" s="11"/>
      <c r="F17" s="11"/>
      <c r="G17" s="11"/>
      <c r="H17" s="8"/>
      <c r="I17" s="8"/>
      <c r="J17" s="8"/>
      <c r="K17" s="8"/>
      <c r="L17" s="8"/>
      <c r="M17" s="8"/>
      <c r="N17" s="8"/>
      <c r="O17" s="8"/>
      <c r="P17" s="8"/>
    </row>
    <row r="18" spans="1:16" ht="19.5" customHeight="1">
      <c r="A18" s="316" t="s">
        <v>71</v>
      </c>
      <c r="B18" s="316"/>
      <c r="C18" s="316"/>
      <c r="D18" s="228">
        <v>2022</v>
      </c>
      <c r="E18" s="228">
        <v>2023</v>
      </c>
      <c r="F18" s="228">
        <v>2024</v>
      </c>
      <c r="G18" s="228">
        <v>2025</v>
      </c>
      <c r="H18" s="8"/>
      <c r="I18" s="8"/>
      <c r="J18" s="8"/>
      <c r="K18" s="8"/>
      <c r="L18" s="8"/>
      <c r="M18" s="8"/>
      <c r="N18" s="8"/>
      <c r="O18" s="8"/>
      <c r="P18" s="8"/>
    </row>
    <row r="19" spans="1:16" ht="19.5" customHeight="1">
      <c r="A19" s="317" t="s">
        <v>72</v>
      </c>
      <c r="B19" s="317"/>
      <c r="C19" s="317"/>
      <c r="D19" s="220">
        <f>SUM('1 podrobný rozpis ŠJ'!E12)</f>
        <v>2023</v>
      </c>
      <c r="E19" s="220">
        <f>SUM('1 podrobný rozpis ŠJ'!F12)</f>
        <v>2133</v>
      </c>
      <c r="F19" s="220">
        <f>SUM('1 podrobný rozpis ŠJ'!G12)</f>
        <v>2141</v>
      </c>
      <c r="G19" s="220">
        <f>SUM('1 podrobný rozpis ŠJ'!H12)</f>
        <v>2154</v>
      </c>
      <c r="H19" s="8"/>
      <c r="I19" s="8"/>
      <c r="J19" s="8"/>
      <c r="K19" s="8"/>
      <c r="L19" s="8"/>
      <c r="M19" s="8"/>
      <c r="N19" s="8"/>
      <c r="O19" s="8"/>
      <c r="P19" s="8"/>
    </row>
    <row r="20" spans="1:16" ht="19.5" customHeight="1">
      <c r="A20" s="10" t="s">
        <v>66</v>
      </c>
      <c r="B20" s="314" t="s">
        <v>73</v>
      </c>
      <c r="C20" s="315"/>
      <c r="D20" s="19">
        <f>SUM('1 podrobný rozpis ŠJ'!E19+'1 podrobný rozpis ŠJ'!E22+'1 podrobný rozpis ŠJ'!E24-1)</f>
        <v>557</v>
      </c>
      <c r="E20" s="19">
        <f>SUM('1 podrobný rozpis ŠJ'!F19+'1 podrobný rozpis ŠJ'!F22+'1 podrobný rozpis ŠJ'!F24)</f>
        <v>558</v>
      </c>
      <c r="F20" s="19">
        <f>SUM('1 podrobný rozpis ŠJ'!G19+'1 podrobný rozpis ŠJ'!G22+'1 podrobný rozpis ŠJ'!G24)</f>
        <v>561</v>
      </c>
      <c r="G20" s="19">
        <f>SUM('1 podrobný rozpis ŠJ'!H19+'1 podrobný rozpis ŠJ'!H22+'1 podrobný rozpis ŠJ'!H24)</f>
        <v>564</v>
      </c>
      <c r="H20" s="8"/>
      <c r="I20" s="8"/>
      <c r="J20" s="8"/>
      <c r="K20" s="8"/>
      <c r="L20" s="8"/>
      <c r="M20" s="8"/>
      <c r="N20" s="8"/>
      <c r="O20" s="8"/>
      <c r="P20" s="8"/>
    </row>
    <row r="21" spans="1:16" ht="19.5" customHeight="1">
      <c r="A21" s="318" t="s">
        <v>77</v>
      </c>
      <c r="B21" s="318"/>
      <c r="C21" s="318"/>
      <c r="D21" s="222">
        <f>SUM(D19)</f>
        <v>2023</v>
      </c>
      <c r="E21" s="222">
        <f>SUM(E19)</f>
        <v>2133</v>
      </c>
      <c r="F21" s="222">
        <f>SUM(F19)</f>
        <v>2141</v>
      </c>
      <c r="G21" s="222">
        <f>SUM(G19)</f>
        <v>2154</v>
      </c>
      <c r="H21" s="8"/>
      <c r="I21" s="8"/>
      <c r="J21" s="8"/>
      <c r="K21" s="8"/>
      <c r="L21" s="8"/>
      <c r="M21" s="8"/>
      <c r="N21" s="8"/>
      <c r="O21" s="8"/>
      <c r="P21" s="8"/>
    </row>
    <row r="22" spans="1:16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2.75">
      <c r="A23" s="343" t="s">
        <v>183</v>
      </c>
      <c r="B23" s="343"/>
      <c r="C23" s="343"/>
      <c r="D23" s="343"/>
      <c r="E23" s="343"/>
      <c r="F23" s="343"/>
      <c r="G23" s="343"/>
      <c r="H23" s="8"/>
      <c r="I23" s="8"/>
      <c r="J23" s="8"/>
      <c r="K23" s="8"/>
      <c r="L23" s="8"/>
      <c r="M23" s="8"/>
      <c r="N23" s="8"/>
      <c r="O23" s="8"/>
      <c r="P23" s="8"/>
    </row>
    <row r="24" spans="1:16" ht="14.25">
      <c r="A24" s="344"/>
      <c r="B24" s="344"/>
      <c r="C24" s="344"/>
      <c r="D24" s="344"/>
      <c r="E24" s="344"/>
      <c r="F24" s="345"/>
      <c r="G24" s="345"/>
      <c r="H24" s="8"/>
      <c r="I24" s="8"/>
      <c r="J24" s="8"/>
      <c r="K24" s="8"/>
      <c r="L24" s="8"/>
      <c r="M24" s="8"/>
      <c r="N24" s="8"/>
      <c r="O24" s="8"/>
      <c r="P24" s="8"/>
    </row>
    <row r="25" spans="1:16" ht="14.25">
      <c r="A25" s="346" t="s">
        <v>184</v>
      </c>
      <c r="B25" s="346"/>
      <c r="C25" s="346"/>
      <c r="D25" s="345"/>
      <c r="E25" s="347" t="s">
        <v>185</v>
      </c>
      <c r="F25" s="347"/>
      <c r="G25" s="347"/>
      <c r="H25" s="8"/>
      <c r="I25" s="8"/>
      <c r="J25" s="8"/>
      <c r="K25" s="8"/>
      <c r="L25" s="8"/>
      <c r="M25" s="8"/>
      <c r="N25" s="8"/>
      <c r="O25" s="8"/>
      <c r="P25" s="8"/>
    </row>
    <row r="26" spans="1:16" ht="14.25">
      <c r="A26" s="344"/>
      <c r="B26" s="348"/>
      <c r="C26" s="348"/>
      <c r="D26" s="349"/>
      <c r="E26" s="348"/>
      <c r="F26" s="348"/>
      <c r="G26" s="344"/>
      <c r="H26" s="8"/>
      <c r="I26" s="8"/>
      <c r="J26" s="8"/>
      <c r="K26" s="8"/>
      <c r="L26" s="8"/>
      <c r="M26" s="8"/>
      <c r="N26" s="8"/>
      <c r="O26" s="8"/>
      <c r="P26" s="8"/>
    </row>
    <row r="27" spans="1:16" ht="14.25">
      <c r="A27" s="344"/>
      <c r="B27" s="348"/>
      <c r="C27" s="348"/>
      <c r="D27" s="349"/>
      <c r="E27" s="348"/>
      <c r="F27" s="348"/>
      <c r="G27" s="344"/>
      <c r="H27" s="8"/>
      <c r="I27" s="8"/>
      <c r="J27" s="8"/>
      <c r="K27" s="8"/>
      <c r="L27" s="8"/>
      <c r="M27" s="8"/>
      <c r="N27" s="8"/>
      <c r="O27" s="8"/>
      <c r="P27" s="8"/>
    </row>
    <row r="28" spans="1:12" ht="14.25">
      <c r="A28" s="344"/>
      <c r="B28" s="344"/>
      <c r="C28" s="344"/>
      <c r="D28" s="344"/>
      <c r="E28" s="344"/>
      <c r="F28" s="344"/>
      <c r="G28" s="344"/>
      <c r="H28" s="8"/>
      <c r="I28" s="8"/>
      <c r="J28" s="8"/>
      <c r="K28" s="8"/>
      <c r="L28" s="8"/>
    </row>
    <row r="29" spans="1:12" ht="14.25">
      <c r="A29" s="350" t="s">
        <v>186</v>
      </c>
      <c r="B29" s="350"/>
      <c r="C29" s="350"/>
      <c r="D29" s="344"/>
      <c r="E29" s="344"/>
      <c r="F29" s="344"/>
      <c r="G29" s="344"/>
      <c r="H29" s="8"/>
      <c r="I29" s="8"/>
      <c r="J29" s="8"/>
      <c r="K29" s="8"/>
      <c r="L29" s="8"/>
    </row>
    <row r="30" spans="1:12" ht="14.25">
      <c r="A30" s="344"/>
      <c r="B30" s="344"/>
      <c r="C30" s="344"/>
      <c r="D30" s="344"/>
      <c r="E30" s="344"/>
      <c r="F30" s="344"/>
      <c r="G30" s="344"/>
      <c r="H30" s="8"/>
      <c r="I30" s="8"/>
      <c r="J30" s="8"/>
      <c r="K30" s="8"/>
      <c r="L30" s="8"/>
    </row>
    <row r="31" spans="1:12" ht="14.25">
      <c r="A31" s="344" t="s">
        <v>78</v>
      </c>
      <c r="B31" s="344"/>
      <c r="C31" s="344"/>
      <c r="D31" s="344"/>
      <c r="E31" s="344"/>
      <c r="F31" s="344"/>
      <c r="G31" s="344"/>
      <c r="H31" s="8"/>
      <c r="I31" s="8"/>
      <c r="J31" s="8"/>
      <c r="K31" s="8"/>
      <c r="L31" s="8"/>
    </row>
  </sheetData>
  <sheetProtection/>
  <mergeCells count="23">
    <mergeCell ref="A29:C29"/>
    <mergeCell ref="A1:G1"/>
    <mergeCell ref="F2:G2"/>
    <mergeCell ref="A3:G3"/>
    <mergeCell ref="A4:G4"/>
    <mergeCell ref="A23:G23"/>
    <mergeCell ref="A25:C25"/>
    <mergeCell ref="E25:G25"/>
    <mergeCell ref="A18:C18"/>
    <mergeCell ref="A19:C19"/>
    <mergeCell ref="B20:C20"/>
    <mergeCell ref="A21:C21"/>
    <mergeCell ref="B10:C10"/>
    <mergeCell ref="B11:C11"/>
    <mergeCell ref="A13:C13"/>
    <mergeCell ref="A14:C14"/>
    <mergeCell ref="A15:C15"/>
    <mergeCell ref="A16:C16"/>
    <mergeCell ref="B12:C12"/>
    <mergeCell ref="F6:G6"/>
    <mergeCell ref="A7:C7"/>
    <mergeCell ref="A8:C8"/>
    <mergeCell ref="B9:C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G31"/>
  <sheetViews>
    <sheetView zoomScalePageLayoutView="0" workbookViewId="0" topLeftCell="A13">
      <selection activeCell="A23" sqref="A23:G31"/>
    </sheetView>
  </sheetViews>
  <sheetFormatPr defaultColWidth="9.00390625" defaultRowHeight="12.75"/>
  <cols>
    <col min="1" max="1" width="11.00390625" style="0" customWidth="1"/>
    <col min="2" max="2" width="10.625" style="0" customWidth="1"/>
    <col min="3" max="3" width="10.375" style="0" customWidth="1"/>
    <col min="4" max="4" width="10.875" style="0" customWidth="1"/>
    <col min="5" max="5" width="10.625" style="0" customWidth="1"/>
    <col min="6" max="6" width="12.25390625" style="0" customWidth="1"/>
    <col min="7" max="7" width="12.375" style="0" customWidth="1"/>
  </cols>
  <sheetData>
    <row r="1" spans="1:7" ht="19.5" customHeight="1">
      <c r="A1" s="327" t="s">
        <v>176</v>
      </c>
      <c r="B1" s="327"/>
      <c r="C1" s="327"/>
      <c r="D1" s="327"/>
      <c r="E1" s="327"/>
      <c r="F1" s="327"/>
      <c r="G1" s="327"/>
    </row>
    <row r="2" spans="1:7" ht="19.5" customHeight="1">
      <c r="A2" s="328"/>
      <c r="B2" s="328"/>
      <c r="C2" s="328"/>
      <c r="D2" s="328"/>
      <c r="E2" s="328"/>
      <c r="F2" s="329" t="s">
        <v>177</v>
      </c>
      <c r="G2" s="329"/>
    </row>
    <row r="3" spans="1:7" ht="19.5" customHeight="1">
      <c r="A3" s="330" t="s">
        <v>102</v>
      </c>
      <c r="B3" s="331"/>
      <c r="C3" s="331"/>
      <c r="D3" s="331"/>
      <c r="E3" s="331"/>
      <c r="F3" s="331"/>
      <c r="G3" s="332"/>
    </row>
    <row r="4" spans="1:7" ht="19.5" customHeight="1" thickBot="1">
      <c r="A4" s="333" t="s">
        <v>103</v>
      </c>
      <c r="B4" s="334"/>
      <c r="C4" s="334"/>
      <c r="D4" s="334"/>
      <c r="E4" s="334"/>
      <c r="F4" s="334"/>
      <c r="G4" s="335"/>
    </row>
    <row r="5" spans="1:7" ht="19.5" customHeight="1" thickBot="1">
      <c r="A5" s="324" t="s">
        <v>77</v>
      </c>
      <c r="B5" s="325"/>
      <c r="C5" s="9"/>
      <c r="D5" s="9"/>
      <c r="E5" s="9"/>
      <c r="F5" s="9"/>
      <c r="G5" s="218" t="s">
        <v>76</v>
      </c>
    </row>
    <row r="6" spans="1:7" ht="30" customHeight="1">
      <c r="A6" s="8"/>
      <c r="B6" s="8"/>
      <c r="C6" s="8"/>
      <c r="D6" s="14" t="s">
        <v>74</v>
      </c>
      <c r="E6" s="166" t="s">
        <v>98</v>
      </c>
      <c r="F6" s="322" t="s">
        <v>75</v>
      </c>
      <c r="G6" s="323"/>
    </row>
    <row r="7" spans="1:7" ht="19.5" customHeight="1">
      <c r="A7" s="316" t="s">
        <v>62</v>
      </c>
      <c r="B7" s="316"/>
      <c r="C7" s="316"/>
      <c r="D7" s="228">
        <v>2022</v>
      </c>
      <c r="E7" s="228">
        <v>2023</v>
      </c>
      <c r="F7" s="228">
        <v>2024</v>
      </c>
      <c r="G7" s="228">
        <v>2025</v>
      </c>
    </row>
    <row r="8" spans="1:7" ht="19.5" customHeight="1">
      <c r="A8" s="317" t="s">
        <v>67</v>
      </c>
      <c r="B8" s="317"/>
      <c r="C8" s="317"/>
      <c r="D8" s="220">
        <f>SUM(D9:D12)</f>
        <v>10655</v>
      </c>
      <c r="E8" s="220">
        <f>SUM(E9:E12)</f>
        <v>17030</v>
      </c>
      <c r="F8" s="220">
        <f>SUM(F9:F12)</f>
        <v>17106</v>
      </c>
      <c r="G8" s="220">
        <f>SUM(G9:G12)</f>
        <v>17106</v>
      </c>
    </row>
    <row r="9" spans="1:7" ht="19.5" customHeight="1">
      <c r="A9" s="10" t="s">
        <v>66</v>
      </c>
      <c r="B9" s="314" t="s">
        <v>68</v>
      </c>
      <c r="C9" s="315"/>
      <c r="D9" s="19">
        <f>SUM('4_souhrn PR'!D9+'4_souhrn NB'!D9+'4_souhrn BN'!D9+4_souhrnŠJ!D9)</f>
        <v>6607</v>
      </c>
      <c r="E9" s="19">
        <f>SUM('4_souhrn PR'!E9+'4_souhrn NB'!E9+'4_souhrn BN'!E9+4_souhrnŠJ!E9)</f>
        <v>13040</v>
      </c>
      <c r="F9" s="19">
        <f>SUM('4_souhrn PR'!F9+'4_souhrn NB'!F9+'4_souhrn BN'!F9+4_souhrnŠJ!F9)</f>
        <v>13166</v>
      </c>
      <c r="G9" s="19">
        <f>SUM('4_souhrn PR'!G9+'4_souhrn NB'!G9+'4_souhrn BN'!G9+4_souhrnŠJ!G9)</f>
        <v>13241</v>
      </c>
    </row>
    <row r="10" spans="1:7" ht="19.5" customHeight="1">
      <c r="A10" s="16"/>
      <c r="B10" s="314" t="s">
        <v>69</v>
      </c>
      <c r="C10" s="315"/>
      <c r="D10" s="19">
        <f>SUM('4_souhrn PR'!D10+'4_souhrn NB'!D10+'4_souhrn BN'!D10+4_souhrnŠJ!D10)</f>
        <v>1723</v>
      </c>
      <c r="E10" s="19">
        <f>SUM('4_souhrn PR'!E10+'4_souhrn NB'!E10+'4_souhrn BN'!E10+4_souhrnŠJ!E10)</f>
        <v>1970</v>
      </c>
      <c r="F10" s="19">
        <f>SUM('4_souhrn PR'!F10+'4_souhrn NB'!F10+'4_souhrn BN'!F10+4_souhrnŠJ!F10)</f>
        <v>1970</v>
      </c>
      <c r="G10" s="19">
        <f>SUM('4_souhrn PR'!G10+'4_souhrn NB'!G10+'4_souhrn BN'!G10+4_souhrnŠJ!G10)</f>
        <v>1970</v>
      </c>
    </row>
    <row r="11" spans="1:7" ht="19.5" customHeight="1">
      <c r="A11" s="17"/>
      <c r="B11" s="314" t="s">
        <v>70</v>
      </c>
      <c r="C11" s="315"/>
      <c r="D11" s="19">
        <f>SUM('4_souhrn PR'!D11+'4_souhrn NB'!D11+'4_souhrn BN'!D11+4_souhrnŠJ!D11)</f>
        <v>2225</v>
      </c>
      <c r="E11" s="19">
        <f>SUM('4_souhrn PR'!E11+'4_souhrn NB'!E11+'4_souhrn BN'!E11+4_souhrnŠJ!E11)</f>
        <v>1920</v>
      </c>
      <c r="F11" s="19">
        <f>SUM('4_souhrn PR'!F11+'4_souhrn NB'!F11+'4_souhrn BN'!F11+4_souhrnŠJ!F11)</f>
        <v>1870</v>
      </c>
      <c r="G11" s="19">
        <f>SUM('4_souhrn PR'!G11+'4_souhrn NB'!G11+'4_souhrn BN'!G11+4_souhrnŠJ!G11)</f>
        <v>1795</v>
      </c>
    </row>
    <row r="12" spans="1:7" ht="19.5" customHeight="1">
      <c r="A12" s="255"/>
      <c r="B12" s="320" t="s">
        <v>131</v>
      </c>
      <c r="C12" s="321"/>
      <c r="D12" s="19">
        <f>SUM('4_souhrn PR'!D12+'4_souhrn NB'!D12+'4_souhrn BN'!D12+4_souhrnŠJ!D12)</f>
        <v>100</v>
      </c>
      <c r="E12" s="19">
        <f>SUM('4_souhrn PR'!E12+'4_souhrn NB'!E12+'4_souhrn BN'!E12+4_souhrnŠJ!E12)</f>
        <v>100</v>
      </c>
      <c r="F12" s="19">
        <f>SUM('4_souhrn PR'!F12+'4_souhrn NB'!F12+'4_souhrn BN'!F12+4_souhrnŠJ!F12)</f>
        <v>100</v>
      </c>
      <c r="G12" s="19">
        <f>SUM('4_souhrn PR'!G12+'4_souhrn NB'!G12+'4_souhrn BN'!G12+4_souhrnŠJ!G12)</f>
        <v>100</v>
      </c>
    </row>
    <row r="13" spans="1:7" ht="19.5" customHeight="1">
      <c r="A13" s="319" t="s">
        <v>63</v>
      </c>
      <c r="B13" s="319"/>
      <c r="C13" s="319"/>
      <c r="D13" s="221">
        <f>SUM('4_souhrn PR'!D13+'4_souhrn NB'!D13+'4_souhrn BN'!D13+4_souhrnŠJ!D13)</f>
        <v>35178</v>
      </c>
      <c r="E13" s="221">
        <f>SUM('4_souhrn PR'!E13+'4_souhrn NB'!E13+'4_souhrn BN'!E13+4_souhrnŠJ!E13)</f>
        <v>34778</v>
      </c>
      <c r="F13" s="221">
        <f>SUM('4_souhrn PR'!F13+'4_souhrn NB'!F13+'4_souhrn BN'!F13+4_souhrnŠJ!F13)</f>
        <v>34961</v>
      </c>
      <c r="G13" s="221">
        <f>SUM('4_souhrn PR'!G13+'4_souhrn NB'!G13+'4_souhrn BN'!G13+4_souhrnŠJ!G13)</f>
        <v>35067</v>
      </c>
    </row>
    <row r="14" spans="1:7" ht="19.5" customHeight="1">
      <c r="A14" s="319" t="s">
        <v>64</v>
      </c>
      <c r="B14" s="319"/>
      <c r="C14" s="319"/>
      <c r="D14" s="221">
        <f>SUM('4_souhrn PR'!D14+'4_souhrn NB'!D14+'4_souhrn BN'!D14+4_souhrnŠJ!D14)</f>
        <v>0</v>
      </c>
      <c r="E14" s="221">
        <f>SUM('4_souhrn PR'!E14+'4_souhrn NB'!E14+'4_souhrn BN'!E14+4_souhrnŠJ!E14)</f>
        <v>0</v>
      </c>
      <c r="F14" s="221">
        <f>SUM('4_souhrn PR'!F14+'4_souhrn NB'!F14+'4_souhrn BN'!F14+4_souhrnŠJ!F14)</f>
        <v>0</v>
      </c>
      <c r="G14" s="221">
        <f>SUM('4_souhrn PR'!G14+'4_souhrn NB'!G14+'4_souhrn BN'!G14+4_souhrnŠJ!G14)</f>
        <v>0</v>
      </c>
    </row>
    <row r="15" spans="1:7" ht="19.5" customHeight="1">
      <c r="A15" s="319" t="s">
        <v>65</v>
      </c>
      <c r="B15" s="319"/>
      <c r="C15" s="319"/>
      <c r="D15" s="221">
        <f>SUM('4_souhrn PR'!D15+'4_souhrn NB'!D15+'4_souhrn BN'!D15+4_souhrnŠJ!D15)</f>
        <v>1175</v>
      </c>
      <c r="E15" s="221">
        <f>SUM('4_souhrn PR'!E15+'4_souhrn NB'!E15+'4_souhrn BN'!E15+4_souhrnŠJ!E15)</f>
        <v>1080</v>
      </c>
      <c r="F15" s="221">
        <f>SUM('4_souhrn PR'!F15+'4_souhrn NB'!F15+'4_souhrn BN'!F15+4_souhrnŠJ!F15)</f>
        <v>1080</v>
      </c>
      <c r="G15" s="221">
        <f>SUM('4_souhrn PR'!G15+'4_souhrn NB'!G15+'4_souhrn BN'!G15+4_souhrnŠJ!G15)</f>
        <v>1080</v>
      </c>
    </row>
    <row r="16" spans="1:7" ht="19.5" customHeight="1">
      <c r="A16" s="318" t="s">
        <v>77</v>
      </c>
      <c r="B16" s="318"/>
      <c r="C16" s="318"/>
      <c r="D16" s="222">
        <f>SUM(D8+D13+D14+D15)</f>
        <v>47008</v>
      </c>
      <c r="E16" s="222">
        <f>SUM(E8+E13+E14+E15)</f>
        <v>52888</v>
      </c>
      <c r="F16" s="222">
        <f>SUM(F8+F13+F14+F15)</f>
        <v>53147</v>
      </c>
      <c r="G16" s="222">
        <f>SUM(G8+G13+G14+G15)</f>
        <v>53253</v>
      </c>
    </row>
    <row r="17" spans="1:7" ht="19.5" customHeight="1">
      <c r="A17" s="12"/>
      <c r="B17" s="12"/>
      <c r="C17" s="12"/>
      <c r="D17" s="11"/>
      <c r="E17" s="11"/>
      <c r="F17" s="11"/>
      <c r="G17" s="11"/>
    </row>
    <row r="18" spans="1:7" ht="19.5" customHeight="1">
      <c r="A18" s="316" t="s">
        <v>71</v>
      </c>
      <c r="B18" s="316"/>
      <c r="C18" s="316"/>
      <c r="D18" s="228">
        <v>2022</v>
      </c>
      <c r="E18" s="228">
        <v>2023</v>
      </c>
      <c r="F18" s="228">
        <v>2024</v>
      </c>
      <c r="G18" s="228">
        <v>2025</v>
      </c>
    </row>
    <row r="19" spans="1:7" ht="19.5" customHeight="1">
      <c r="A19" s="317" t="s">
        <v>72</v>
      </c>
      <c r="B19" s="317"/>
      <c r="C19" s="317"/>
      <c r="D19" s="221">
        <f>SUM('4_souhrn PR'!D19+'4_souhrn NB'!D19+'4_souhrn BN'!D19+4_souhrnŠJ!D19)</f>
        <v>47008</v>
      </c>
      <c r="E19" s="221">
        <f>SUM('4_souhrn PR'!E19+'4_souhrn NB'!E19+'4_souhrn BN'!E19+4_souhrnŠJ!E19)</f>
        <v>52888</v>
      </c>
      <c r="F19" s="221">
        <f>SUM('4_souhrn PR'!F19+'4_souhrn NB'!F19+'4_souhrn BN'!F19+4_souhrnŠJ!F19)</f>
        <v>53147</v>
      </c>
      <c r="G19" s="221">
        <f>SUM('4_souhrn PR'!G19+'4_souhrn NB'!G19+'4_souhrn BN'!G19+4_souhrnŠJ!G19)</f>
        <v>53253</v>
      </c>
    </row>
    <row r="20" spans="1:7" ht="19.5" customHeight="1">
      <c r="A20" s="10" t="s">
        <v>66</v>
      </c>
      <c r="B20" s="314" t="s">
        <v>73</v>
      </c>
      <c r="C20" s="315"/>
      <c r="D20" s="19">
        <f>SUM('4_souhrn PR'!D20+'4_souhrn NB'!D20+'4_souhrn BN'!D20+4_souhrnŠJ!D20)</f>
        <v>33369</v>
      </c>
      <c r="E20" s="19">
        <v>34000</v>
      </c>
      <c r="F20" s="19">
        <v>34500</v>
      </c>
      <c r="G20" s="19">
        <v>34600</v>
      </c>
    </row>
    <row r="21" spans="1:7" ht="19.5" customHeight="1">
      <c r="A21" s="318" t="s">
        <v>77</v>
      </c>
      <c r="B21" s="318"/>
      <c r="C21" s="318"/>
      <c r="D21" s="222">
        <f>SUM(D19)</f>
        <v>47008</v>
      </c>
      <c r="E21" s="222">
        <f>SUM(E19)</f>
        <v>52888</v>
      </c>
      <c r="F21" s="222">
        <f>SUM(F19)</f>
        <v>53147</v>
      </c>
      <c r="G21" s="222">
        <f>SUM(G19)</f>
        <v>53253</v>
      </c>
    </row>
    <row r="22" spans="1:7" ht="19.5" customHeight="1">
      <c r="A22" s="8"/>
      <c r="B22" s="8"/>
      <c r="C22" s="8"/>
      <c r="D22" s="8"/>
      <c r="E22" s="8"/>
      <c r="F22" s="8"/>
      <c r="G22" s="8"/>
    </row>
    <row r="23" spans="1:7" ht="19.5" customHeight="1">
      <c r="A23" s="343" t="s">
        <v>183</v>
      </c>
      <c r="B23" s="343"/>
      <c r="C23" s="343"/>
      <c r="D23" s="343"/>
      <c r="E23" s="343"/>
      <c r="F23" s="343"/>
      <c r="G23" s="343"/>
    </row>
    <row r="24" spans="1:7" ht="19.5" customHeight="1">
      <c r="A24" s="344"/>
      <c r="B24" s="344"/>
      <c r="C24" s="344"/>
      <c r="D24" s="344"/>
      <c r="E24" s="344"/>
      <c r="F24" s="345"/>
      <c r="G24" s="345"/>
    </row>
    <row r="25" spans="1:7" ht="19.5" customHeight="1">
      <c r="A25" s="346" t="s">
        <v>184</v>
      </c>
      <c r="B25" s="346"/>
      <c r="C25" s="346"/>
      <c r="D25" s="345"/>
      <c r="E25" s="347" t="s">
        <v>185</v>
      </c>
      <c r="F25" s="347"/>
      <c r="G25" s="347"/>
    </row>
    <row r="26" spans="1:7" ht="19.5" customHeight="1">
      <c r="A26" s="344"/>
      <c r="B26" s="348"/>
      <c r="C26" s="348"/>
      <c r="D26" s="349"/>
      <c r="E26" s="348"/>
      <c r="F26" s="348"/>
      <c r="G26" s="344"/>
    </row>
    <row r="27" spans="1:7" ht="14.25">
      <c r="A27" s="344"/>
      <c r="B27" s="348"/>
      <c r="C27" s="348"/>
      <c r="D27" s="349"/>
      <c r="E27" s="348"/>
      <c r="F27" s="348"/>
      <c r="G27" s="344"/>
    </row>
    <row r="28" spans="1:7" ht="14.25">
      <c r="A28" s="344"/>
      <c r="B28" s="344"/>
      <c r="C28" s="344"/>
      <c r="D28" s="344"/>
      <c r="E28" s="344"/>
      <c r="F28" s="344"/>
      <c r="G28" s="344"/>
    </row>
    <row r="29" spans="1:7" ht="14.25">
      <c r="A29" s="350" t="s">
        <v>186</v>
      </c>
      <c r="B29" s="350"/>
      <c r="C29" s="350"/>
      <c r="D29" s="344"/>
      <c r="E29" s="344"/>
      <c r="F29" s="344"/>
      <c r="G29" s="344"/>
    </row>
    <row r="30" spans="1:7" ht="14.25">
      <c r="A30" s="344"/>
      <c r="B30" s="344"/>
      <c r="C30" s="344"/>
      <c r="D30" s="344"/>
      <c r="E30" s="344"/>
      <c r="F30" s="344"/>
      <c r="G30" s="344"/>
    </row>
    <row r="31" spans="1:7" ht="14.25">
      <c r="A31" s="344" t="s">
        <v>78</v>
      </c>
      <c r="B31" s="344"/>
      <c r="C31" s="344"/>
      <c r="D31" s="344"/>
      <c r="E31" s="344"/>
      <c r="F31" s="344"/>
      <c r="G31" s="344"/>
    </row>
  </sheetData>
  <sheetProtection/>
  <mergeCells count="24">
    <mergeCell ref="A29:C29"/>
    <mergeCell ref="A1:G1"/>
    <mergeCell ref="F2:G2"/>
    <mergeCell ref="A3:G3"/>
    <mergeCell ref="A4:G4"/>
    <mergeCell ref="A23:G23"/>
    <mergeCell ref="A25:C25"/>
    <mergeCell ref="E25:G25"/>
    <mergeCell ref="A5:B5"/>
    <mergeCell ref="B12:C12"/>
    <mergeCell ref="A16:C16"/>
    <mergeCell ref="A18:C18"/>
    <mergeCell ref="F6:G6"/>
    <mergeCell ref="A7:C7"/>
    <mergeCell ref="A8:C8"/>
    <mergeCell ref="B9:C9"/>
    <mergeCell ref="B10:C10"/>
    <mergeCell ref="A19:C19"/>
    <mergeCell ref="B20:C20"/>
    <mergeCell ref="A21:C21"/>
    <mergeCell ref="B11:C11"/>
    <mergeCell ref="A13:C13"/>
    <mergeCell ref="A14:C14"/>
    <mergeCell ref="A15:C1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76"/>
  <sheetViews>
    <sheetView zoomScalePageLayoutView="0" workbookViewId="0" topLeftCell="A52">
      <selection activeCell="A55" sqref="A55:D55"/>
    </sheetView>
  </sheetViews>
  <sheetFormatPr defaultColWidth="9.00390625" defaultRowHeight="12.75"/>
  <cols>
    <col min="1" max="1" width="3.25390625" style="0" customWidth="1"/>
    <col min="2" max="2" width="2.875" style="0" customWidth="1"/>
    <col min="3" max="3" width="7.375" style="0" customWidth="1"/>
    <col min="4" max="4" width="38.00390625" style="0" customWidth="1"/>
    <col min="5" max="5" width="11.375" style="0" customWidth="1"/>
    <col min="6" max="6" width="10.625" style="0" customWidth="1"/>
    <col min="7" max="8" width="11.125" style="0" customWidth="1"/>
  </cols>
  <sheetData>
    <row r="1" spans="1:9" ht="21">
      <c r="A1" s="327" t="s">
        <v>176</v>
      </c>
      <c r="B1" s="327"/>
      <c r="C1" s="327"/>
      <c r="D1" s="327"/>
      <c r="E1" s="327"/>
      <c r="F1" s="327"/>
      <c r="G1" s="327"/>
      <c r="H1" s="259"/>
      <c r="I1" s="4"/>
    </row>
    <row r="2" spans="1:9" ht="16.5">
      <c r="A2" s="328"/>
      <c r="B2" s="328"/>
      <c r="C2" s="328"/>
      <c r="D2" s="328"/>
      <c r="E2" s="328"/>
      <c r="F2" s="338" t="s">
        <v>177</v>
      </c>
      <c r="G2" s="338"/>
      <c r="H2" s="326"/>
      <c r="I2" s="5"/>
    </row>
    <row r="3" spans="1:8" ht="15.75" customHeight="1">
      <c r="A3" s="330" t="s">
        <v>102</v>
      </c>
      <c r="B3" s="331"/>
      <c r="C3" s="331"/>
      <c r="D3" s="331"/>
      <c r="E3" s="331"/>
      <c r="F3" s="331"/>
      <c r="G3" s="331"/>
      <c r="H3" s="332"/>
    </row>
    <row r="4" spans="1:8" ht="12.75" customHeight="1">
      <c r="A4" s="333" t="s">
        <v>103</v>
      </c>
      <c r="B4" s="334"/>
      <c r="C4" s="334"/>
      <c r="D4" s="334"/>
      <c r="E4" s="334"/>
      <c r="F4" s="334"/>
      <c r="G4" s="334"/>
      <c r="H4" s="335"/>
    </row>
    <row r="5" spans="1:8" ht="12.75">
      <c r="A5" s="336"/>
      <c r="B5" s="337"/>
      <c r="C5" s="337"/>
      <c r="D5" s="337"/>
      <c r="E5" s="337"/>
      <c r="F5" s="337"/>
      <c r="G5" s="337"/>
      <c r="H5" s="339"/>
    </row>
    <row r="6" spans="1:8" ht="19.5" customHeight="1">
      <c r="A6" s="273" t="s">
        <v>125</v>
      </c>
      <c r="B6" s="274"/>
      <c r="C6" s="274"/>
      <c r="D6" s="274"/>
      <c r="E6" s="274"/>
      <c r="F6" s="274"/>
      <c r="G6" s="274"/>
      <c r="H6" s="275"/>
    </row>
    <row r="7" spans="1:5" ht="12.75" customHeight="1">
      <c r="A7" s="1" t="s">
        <v>13</v>
      </c>
      <c r="C7" s="2"/>
      <c r="E7" s="2"/>
    </row>
    <row r="8" spans="1:4" ht="16.5" thickBot="1">
      <c r="A8" s="276" t="s">
        <v>180</v>
      </c>
      <c r="B8" s="276"/>
      <c r="C8" s="276"/>
      <c r="D8" s="276"/>
    </row>
    <row r="9" spans="1:8" ht="37.5" customHeight="1" thickBot="1">
      <c r="A9" s="277" t="s">
        <v>1</v>
      </c>
      <c r="B9" s="278"/>
      <c r="C9" s="278"/>
      <c r="D9" s="279"/>
      <c r="E9" s="286" t="s">
        <v>126</v>
      </c>
      <c r="F9" s="165" t="s">
        <v>98</v>
      </c>
      <c r="G9" s="288" t="s">
        <v>61</v>
      </c>
      <c r="H9" s="289"/>
    </row>
    <row r="10" spans="1:8" ht="13.5" thickBot="1">
      <c r="A10" s="280"/>
      <c r="B10" s="281"/>
      <c r="C10" s="281"/>
      <c r="D10" s="282"/>
      <c r="E10" s="287"/>
      <c r="F10" s="119">
        <v>2023</v>
      </c>
      <c r="G10" s="119">
        <v>2024</v>
      </c>
      <c r="H10" s="120">
        <v>2025</v>
      </c>
    </row>
    <row r="11" spans="1:8" ht="13.5" thickBot="1">
      <c r="A11" s="283"/>
      <c r="B11" s="284"/>
      <c r="C11" s="284"/>
      <c r="D11" s="285"/>
      <c r="E11" s="290" t="s">
        <v>33</v>
      </c>
      <c r="F11" s="291"/>
      <c r="G11" s="291"/>
      <c r="H11" s="292"/>
    </row>
    <row r="12" spans="1:8" ht="15.75" customHeight="1" thickBot="1">
      <c r="A12" s="40" t="s">
        <v>2</v>
      </c>
      <c r="B12" s="41" t="s">
        <v>34</v>
      </c>
      <c r="C12" s="41"/>
      <c r="D12" s="41"/>
      <c r="E12" s="96">
        <f>E14+E15+E16+E17+E18+E19+E22+E23+E24+E25+E26+E27+E28+E29</f>
        <v>14521</v>
      </c>
      <c r="F12" s="96">
        <f>F14+F15+F16+F17+F18+F19+F22+F23+F24+F25+F26+F27+F28+F29</f>
        <v>15783</v>
      </c>
      <c r="G12" s="96">
        <f>G14+G15+G16+G17+G18+G19+G22+G23+G24+G25+G26+G27+G28+G29</f>
        <v>15862</v>
      </c>
      <c r="H12" s="96">
        <f>H14+H15+H16+H17+H18+H19+H22+H23+H24+H25+H26+H27+H28+H29</f>
        <v>15936</v>
      </c>
    </row>
    <row r="13" spans="1:8" ht="12.75" customHeight="1" thickTop="1">
      <c r="A13" s="42" t="s">
        <v>35</v>
      </c>
      <c r="B13" s="43"/>
      <c r="C13" s="44"/>
      <c r="D13" s="44"/>
      <c r="E13" s="97"/>
      <c r="F13" s="98"/>
      <c r="G13" s="99"/>
      <c r="H13" s="99"/>
    </row>
    <row r="14" spans="1:8" ht="15" customHeight="1">
      <c r="A14" s="45" t="s">
        <v>0</v>
      </c>
      <c r="B14" s="46"/>
      <c r="C14" s="47" t="s">
        <v>95</v>
      </c>
      <c r="D14" s="47"/>
      <c r="E14" s="229">
        <v>875</v>
      </c>
      <c r="F14" s="140">
        <v>460</v>
      </c>
      <c r="G14" s="141">
        <v>448</v>
      </c>
      <c r="H14" s="142">
        <v>464</v>
      </c>
    </row>
    <row r="15" spans="1:8" ht="15" customHeight="1">
      <c r="A15" s="45" t="s">
        <v>3</v>
      </c>
      <c r="B15" s="46"/>
      <c r="C15" s="47" t="s">
        <v>96</v>
      </c>
      <c r="D15" s="47"/>
      <c r="E15" s="229">
        <v>920</v>
      </c>
      <c r="F15" s="140">
        <v>2760</v>
      </c>
      <c r="G15" s="141">
        <v>2760</v>
      </c>
      <c r="H15" s="142">
        <v>2760</v>
      </c>
    </row>
    <row r="16" spans="1:8" ht="15" customHeight="1">
      <c r="A16" s="45" t="s">
        <v>4</v>
      </c>
      <c r="B16" s="46"/>
      <c r="C16" s="47" t="s">
        <v>47</v>
      </c>
      <c r="D16" s="47"/>
      <c r="E16" s="229">
        <v>520</v>
      </c>
      <c r="F16" s="140">
        <v>400</v>
      </c>
      <c r="G16" s="141">
        <v>500</v>
      </c>
      <c r="H16" s="142">
        <v>400</v>
      </c>
    </row>
    <row r="17" spans="1:8" ht="15" customHeight="1">
      <c r="A17" s="45" t="s">
        <v>5</v>
      </c>
      <c r="B17" s="46"/>
      <c r="C17" s="47" t="s">
        <v>46</v>
      </c>
      <c r="D17" s="47"/>
      <c r="E17" s="229">
        <v>7</v>
      </c>
      <c r="F17" s="140">
        <v>6</v>
      </c>
      <c r="G17" s="141">
        <v>6</v>
      </c>
      <c r="H17" s="142">
        <v>7</v>
      </c>
    </row>
    <row r="18" spans="1:8" ht="15" customHeight="1">
      <c r="A18" s="45" t="s">
        <v>6</v>
      </c>
      <c r="B18" s="46"/>
      <c r="C18" s="47" t="s">
        <v>48</v>
      </c>
      <c r="D18" s="47"/>
      <c r="E18" s="230">
        <v>265</v>
      </c>
      <c r="F18" s="143">
        <v>286</v>
      </c>
      <c r="G18" s="144">
        <v>239</v>
      </c>
      <c r="H18" s="145">
        <v>360</v>
      </c>
    </row>
    <row r="19" spans="1:8" ht="15" customHeight="1">
      <c r="A19" s="45" t="s">
        <v>7</v>
      </c>
      <c r="B19" s="46"/>
      <c r="C19" s="199" t="s">
        <v>36</v>
      </c>
      <c r="D19" s="199"/>
      <c r="E19" s="231">
        <f>SUM(E20:E21)</f>
        <v>7949</v>
      </c>
      <c r="F19" s="200">
        <f>SUM(F20:F21)</f>
        <v>7949</v>
      </c>
      <c r="G19" s="200">
        <f>SUM(G20:G21)</f>
        <v>7989</v>
      </c>
      <c r="H19" s="201">
        <f>SUM(H20:H21)</f>
        <v>8030</v>
      </c>
    </row>
    <row r="20" spans="1:11" ht="15" customHeight="1">
      <c r="A20" s="45" t="s">
        <v>8</v>
      </c>
      <c r="B20" s="46"/>
      <c r="C20" s="48" t="s">
        <v>35</v>
      </c>
      <c r="D20" s="47" t="s">
        <v>37</v>
      </c>
      <c r="E20" s="230">
        <v>7885</v>
      </c>
      <c r="F20" s="143">
        <v>7885</v>
      </c>
      <c r="G20" s="144">
        <v>7924</v>
      </c>
      <c r="H20" s="145">
        <v>7964</v>
      </c>
      <c r="K20" s="167"/>
    </row>
    <row r="21" spans="1:11" ht="15" customHeight="1">
      <c r="A21" s="45" t="s">
        <v>9</v>
      </c>
      <c r="B21" s="46"/>
      <c r="C21" s="47"/>
      <c r="D21" s="47" t="s">
        <v>38</v>
      </c>
      <c r="E21" s="229">
        <v>64</v>
      </c>
      <c r="F21" s="140">
        <v>64</v>
      </c>
      <c r="G21" s="141">
        <v>65</v>
      </c>
      <c r="H21" s="142">
        <v>66</v>
      </c>
      <c r="K21" s="167"/>
    </row>
    <row r="22" spans="1:8" ht="15" customHeight="1">
      <c r="A22" s="45" t="s">
        <v>10</v>
      </c>
      <c r="B22" s="46"/>
      <c r="C22" s="47" t="s">
        <v>49</v>
      </c>
      <c r="D22" s="47"/>
      <c r="E22" s="229">
        <v>2681</v>
      </c>
      <c r="F22" s="140">
        <v>2681</v>
      </c>
      <c r="G22" s="141">
        <v>2694</v>
      </c>
      <c r="H22" s="142">
        <v>2707</v>
      </c>
    </row>
    <row r="23" spans="1:8" ht="15" customHeight="1">
      <c r="A23" s="45" t="s">
        <v>11</v>
      </c>
      <c r="B23" s="46"/>
      <c r="C23" s="47" t="s">
        <v>50</v>
      </c>
      <c r="D23" s="47"/>
      <c r="E23" s="229">
        <v>33</v>
      </c>
      <c r="F23" s="140">
        <v>33</v>
      </c>
      <c r="G23" s="141">
        <v>33</v>
      </c>
      <c r="H23" s="142">
        <v>33</v>
      </c>
    </row>
    <row r="24" spans="1:8" ht="15" customHeight="1">
      <c r="A24" s="45" t="s">
        <v>12</v>
      </c>
      <c r="B24" s="46"/>
      <c r="C24" s="47" t="s">
        <v>97</v>
      </c>
      <c r="D24" s="47"/>
      <c r="E24" s="229">
        <v>267</v>
      </c>
      <c r="F24" s="140">
        <v>267</v>
      </c>
      <c r="G24" s="141">
        <v>268</v>
      </c>
      <c r="H24" s="142">
        <v>269</v>
      </c>
    </row>
    <row r="25" spans="1:8" ht="15" customHeight="1">
      <c r="A25" s="45" t="s">
        <v>14</v>
      </c>
      <c r="B25" s="46"/>
      <c r="C25" s="47" t="s">
        <v>58</v>
      </c>
      <c r="D25" s="47"/>
      <c r="E25" s="229">
        <v>0</v>
      </c>
      <c r="F25" s="140">
        <v>0</v>
      </c>
      <c r="G25" s="141">
        <v>0</v>
      </c>
      <c r="H25" s="142">
        <v>0</v>
      </c>
    </row>
    <row r="26" spans="1:8" ht="15" customHeight="1">
      <c r="A26" s="45" t="s">
        <v>15</v>
      </c>
      <c r="B26" s="46"/>
      <c r="C26" s="49" t="s">
        <v>39</v>
      </c>
      <c r="D26" s="47"/>
      <c r="E26" s="229">
        <v>0</v>
      </c>
      <c r="F26" s="140">
        <v>0</v>
      </c>
      <c r="G26" s="141">
        <v>0</v>
      </c>
      <c r="H26" s="142">
        <v>0</v>
      </c>
    </row>
    <row r="27" spans="1:8" ht="15" customHeight="1">
      <c r="A27" s="45" t="s">
        <v>16</v>
      </c>
      <c r="B27" s="50"/>
      <c r="C27" s="51" t="s">
        <v>51</v>
      </c>
      <c r="D27" s="51"/>
      <c r="E27" s="229">
        <v>135</v>
      </c>
      <c r="F27" s="140">
        <v>128</v>
      </c>
      <c r="G27" s="141">
        <v>132</v>
      </c>
      <c r="H27" s="142">
        <v>133</v>
      </c>
    </row>
    <row r="28" spans="1:8" ht="15" customHeight="1">
      <c r="A28" s="45" t="s">
        <v>17</v>
      </c>
      <c r="B28" s="50"/>
      <c r="C28" s="51" t="s">
        <v>52</v>
      </c>
      <c r="D28" s="51"/>
      <c r="E28" s="229">
        <v>673</v>
      </c>
      <c r="F28" s="140">
        <v>673</v>
      </c>
      <c r="G28" s="141">
        <v>673</v>
      </c>
      <c r="H28" s="142">
        <v>673</v>
      </c>
    </row>
    <row r="29" spans="1:8" ht="15" customHeight="1" thickBot="1">
      <c r="A29" s="45" t="s">
        <v>18</v>
      </c>
      <c r="B29" s="50"/>
      <c r="C29" s="51" t="s">
        <v>60</v>
      </c>
      <c r="D29" s="51"/>
      <c r="E29" s="232">
        <v>196</v>
      </c>
      <c r="F29" s="146">
        <v>140</v>
      </c>
      <c r="G29" s="147">
        <v>120</v>
      </c>
      <c r="H29" s="148">
        <v>100</v>
      </c>
    </row>
    <row r="30" spans="1:8" ht="15" thickBot="1">
      <c r="A30" s="52" t="s">
        <v>19</v>
      </c>
      <c r="B30" s="53" t="s">
        <v>40</v>
      </c>
      <c r="C30" s="53"/>
      <c r="D30" s="54"/>
      <c r="E30" s="149">
        <f>SUM(E32+E35+E37+E36+E38+E39+E40)</f>
        <v>14521</v>
      </c>
      <c r="F30" s="149">
        <f>SUM(F32+F35+F37+F36+F38+F39+F40)</f>
        <v>15783</v>
      </c>
      <c r="G30" s="149">
        <f>SUM(G32+G35+G37+G36+G38+G39+G40)</f>
        <v>15862</v>
      </c>
      <c r="H30" s="149">
        <f>SUM(H32+H35+H37+H36+H38+H39+H40)</f>
        <v>15936</v>
      </c>
    </row>
    <row r="31" spans="1:8" ht="12.75" customHeight="1">
      <c r="A31" s="55" t="s">
        <v>35</v>
      </c>
      <c r="B31" s="51"/>
      <c r="C31" s="211"/>
      <c r="D31" s="211"/>
      <c r="E31" s="212"/>
      <c r="F31" s="212"/>
      <c r="G31" s="213"/>
      <c r="H31" s="213"/>
    </row>
    <row r="32" spans="1:8" ht="15" customHeight="1">
      <c r="A32" s="56" t="s">
        <v>20</v>
      </c>
      <c r="B32" s="47"/>
      <c r="C32" s="202" t="s">
        <v>41</v>
      </c>
      <c r="D32" s="202"/>
      <c r="E32" s="193">
        <f>SUM(E33:E34)</f>
        <v>0</v>
      </c>
      <c r="F32" s="193">
        <v>130</v>
      </c>
      <c r="G32" s="193">
        <v>130</v>
      </c>
      <c r="H32" s="193">
        <v>130</v>
      </c>
    </row>
    <row r="33" spans="1:8" ht="15" customHeight="1">
      <c r="A33" s="56" t="s">
        <v>21</v>
      </c>
      <c r="B33" s="47"/>
      <c r="C33" s="264" t="s">
        <v>114</v>
      </c>
      <c r="D33" s="265"/>
      <c r="E33" s="144">
        <v>0</v>
      </c>
      <c r="F33" s="153"/>
      <c r="G33" s="144"/>
      <c r="H33" s="145"/>
    </row>
    <row r="34" spans="1:8" ht="15" customHeight="1">
      <c r="A34" s="56" t="s">
        <v>22</v>
      </c>
      <c r="B34" s="47"/>
      <c r="C34" s="57"/>
      <c r="D34" s="58" t="s">
        <v>44</v>
      </c>
      <c r="E34" s="141">
        <v>0</v>
      </c>
      <c r="F34" s="154"/>
      <c r="G34" s="141"/>
      <c r="H34" s="142"/>
    </row>
    <row r="35" spans="1:8" ht="15" customHeight="1">
      <c r="A35" s="56" t="s">
        <v>23</v>
      </c>
      <c r="B35" s="47"/>
      <c r="C35" s="58" t="s">
        <v>57</v>
      </c>
      <c r="D35" s="58"/>
      <c r="E35" s="141">
        <v>100</v>
      </c>
      <c r="F35" s="154">
        <v>100</v>
      </c>
      <c r="G35" s="141">
        <v>100</v>
      </c>
      <c r="H35" s="142">
        <v>100</v>
      </c>
    </row>
    <row r="36" spans="1:8" ht="15" customHeight="1">
      <c r="A36" s="56" t="s">
        <v>24</v>
      </c>
      <c r="B36" s="47"/>
      <c r="C36" s="58" t="s">
        <v>90</v>
      </c>
      <c r="D36" s="58"/>
      <c r="E36" s="141">
        <v>0</v>
      </c>
      <c r="F36" s="154"/>
      <c r="G36" s="141"/>
      <c r="H36" s="142"/>
    </row>
    <row r="37" spans="1:8" ht="15" customHeight="1">
      <c r="A37" s="56" t="s">
        <v>25</v>
      </c>
      <c r="B37" s="47"/>
      <c r="C37" s="47" t="s">
        <v>53</v>
      </c>
      <c r="D37" s="47"/>
      <c r="E37" s="141">
        <v>245</v>
      </c>
      <c r="F37" s="154">
        <v>50</v>
      </c>
      <c r="G37" s="141">
        <v>50</v>
      </c>
      <c r="H37" s="142">
        <v>50</v>
      </c>
    </row>
    <row r="38" spans="1:8" ht="15" customHeight="1">
      <c r="A38" s="56" t="s">
        <v>26</v>
      </c>
      <c r="B38" s="47"/>
      <c r="C38" s="47" t="s">
        <v>54</v>
      </c>
      <c r="D38" s="47"/>
      <c r="E38" s="141">
        <v>0</v>
      </c>
      <c r="F38" s="154"/>
      <c r="G38" s="141"/>
      <c r="H38" s="142"/>
    </row>
    <row r="39" spans="1:8" ht="15" customHeight="1">
      <c r="A39" s="56" t="s">
        <v>27</v>
      </c>
      <c r="B39" s="47"/>
      <c r="C39" s="266" t="s">
        <v>55</v>
      </c>
      <c r="D39" s="266"/>
      <c r="E39" s="144">
        <v>0</v>
      </c>
      <c r="F39" s="153"/>
      <c r="G39" s="144"/>
      <c r="H39" s="145"/>
    </row>
    <row r="40" spans="1:8" ht="15" customHeight="1">
      <c r="A40" s="56" t="s">
        <v>28</v>
      </c>
      <c r="B40" s="47"/>
      <c r="C40" s="199" t="s">
        <v>56</v>
      </c>
      <c r="D40" s="199"/>
      <c r="E40" s="204">
        <f>SUM(E41:E48)</f>
        <v>14176</v>
      </c>
      <c r="F40" s="204">
        <f>SUM(F41:F48)</f>
        <v>15503</v>
      </c>
      <c r="G40" s="204">
        <f>SUM(G41:G48)</f>
        <v>15582</v>
      </c>
      <c r="H40" s="203">
        <f>SUM(H41:H48)</f>
        <v>15656</v>
      </c>
    </row>
    <row r="41" spans="1:10" ht="15" customHeight="1">
      <c r="A41" s="56" t="s">
        <v>29</v>
      </c>
      <c r="B41" s="47"/>
      <c r="C41" s="48" t="s">
        <v>35</v>
      </c>
      <c r="D41" s="160" t="s">
        <v>42</v>
      </c>
      <c r="E41" s="233">
        <v>1510</v>
      </c>
      <c r="F41" s="153">
        <v>3190</v>
      </c>
      <c r="G41" s="144">
        <v>3229</v>
      </c>
      <c r="H41" s="145">
        <v>3268</v>
      </c>
      <c r="J41" s="167"/>
    </row>
    <row r="42" spans="1:8" ht="15" customHeight="1">
      <c r="A42" s="56" t="s">
        <v>30</v>
      </c>
      <c r="B42" s="59"/>
      <c r="C42" s="59"/>
      <c r="D42" s="161" t="s">
        <v>43</v>
      </c>
      <c r="E42" s="234">
        <v>641</v>
      </c>
      <c r="F42" s="154">
        <v>673</v>
      </c>
      <c r="G42" s="141">
        <v>673</v>
      </c>
      <c r="H42" s="142">
        <v>673</v>
      </c>
    </row>
    <row r="43" spans="1:8" ht="15" customHeight="1">
      <c r="A43" s="56" t="s">
        <v>31</v>
      </c>
      <c r="B43" s="60"/>
      <c r="C43" s="60"/>
      <c r="D43" s="161" t="s">
        <v>99</v>
      </c>
      <c r="E43" s="234">
        <v>625</v>
      </c>
      <c r="F43" s="154">
        <v>640</v>
      </c>
      <c r="G43" s="141">
        <v>620</v>
      </c>
      <c r="H43" s="142">
        <v>600</v>
      </c>
    </row>
    <row r="44" spans="1:8" ht="15" customHeight="1">
      <c r="A44" s="56" t="s">
        <v>130</v>
      </c>
      <c r="B44" s="60"/>
      <c r="C44" s="60"/>
      <c r="D44" s="161" t="s">
        <v>129</v>
      </c>
      <c r="E44" s="234">
        <v>0</v>
      </c>
      <c r="F44" s="154"/>
      <c r="G44" s="141"/>
      <c r="H44" s="142"/>
    </row>
    <row r="45" spans="1:8" ht="15" customHeight="1">
      <c r="A45" s="56" t="s">
        <v>32</v>
      </c>
      <c r="B45" s="60"/>
      <c r="C45" s="60"/>
      <c r="D45" s="161" t="s">
        <v>79</v>
      </c>
      <c r="E45" s="235">
        <v>11400</v>
      </c>
      <c r="F45" s="154">
        <v>11000</v>
      </c>
      <c r="G45" s="141">
        <v>11060</v>
      </c>
      <c r="H45" s="142">
        <v>11115</v>
      </c>
    </row>
    <row r="46" spans="1:8" ht="15" customHeight="1">
      <c r="A46" s="56" t="s">
        <v>91</v>
      </c>
      <c r="B46" s="60"/>
      <c r="C46" s="60"/>
      <c r="D46" s="161" t="s">
        <v>80</v>
      </c>
      <c r="E46" s="235">
        <v>0</v>
      </c>
      <c r="F46" s="154"/>
      <c r="G46" s="141"/>
      <c r="H46" s="142"/>
    </row>
    <row r="47" spans="1:8" ht="15" customHeight="1">
      <c r="A47" s="56" t="s">
        <v>92</v>
      </c>
      <c r="B47" s="60"/>
      <c r="C47" s="60"/>
      <c r="D47" s="161" t="s">
        <v>81</v>
      </c>
      <c r="E47" s="235"/>
      <c r="F47" s="155"/>
      <c r="G47" s="156"/>
      <c r="H47" s="157"/>
    </row>
    <row r="48" spans="1:8" ht="15" customHeight="1" thickBot="1">
      <c r="A48" s="56" t="s">
        <v>93</v>
      </c>
      <c r="B48" s="60"/>
      <c r="C48" s="60"/>
      <c r="D48" s="162" t="s">
        <v>82</v>
      </c>
      <c r="E48" s="147">
        <v>0</v>
      </c>
      <c r="F48" s="158"/>
      <c r="G48" s="147"/>
      <c r="H48" s="148"/>
    </row>
    <row r="49" spans="1:8" ht="13.5" thickBot="1">
      <c r="A49" s="61" t="s">
        <v>94</v>
      </c>
      <c r="B49" s="267" t="s">
        <v>59</v>
      </c>
      <c r="C49" s="267"/>
      <c r="D49" s="268"/>
      <c r="E49" s="149">
        <f>E30-E12</f>
        <v>0</v>
      </c>
      <c r="F49" s="149">
        <f>F30-F12</f>
        <v>0</v>
      </c>
      <c r="G49" s="149">
        <f>G30-G12</f>
        <v>0</v>
      </c>
      <c r="H49" s="149">
        <f>H30-H12</f>
        <v>0</v>
      </c>
    </row>
    <row r="50" spans="1:8" ht="12.75">
      <c r="A50" s="269" t="s">
        <v>45</v>
      </c>
      <c r="B50" s="270"/>
      <c r="C50" s="270"/>
      <c r="D50" s="270"/>
      <c r="E50" s="270"/>
      <c r="F50" s="270"/>
      <c r="G50" s="270"/>
      <c r="H50" s="8"/>
    </row>
    <row r="51" spans="1:8" ht="12.75">
      <c r="A51" s="271"/>
      <c r="B51" s="271"/>
      <c r="C51" s="271"/>
      <c r="D51" s="271"/>
      <c r="E51" s="271"/>
      <c r="F51" s="271"/>
      <c r="G51" s="271"/>
      <c r="H51" s="8"/>
    </row>
    <row r="52" spans="1:8" ht="12.75">
      <c r="A52" s="62"/>
      <c r="B52" s="62"/>
      <c r="C52" s="62"/>
      <c r="D52" s="62"/>
      <c r="E52" s="63"/>
      <c r="F52" s="63"/>
      <c r="G52" s="63"/>
      <c r="H52" s="8"/>
    </row>
    <row r="53" spans="1:8" ht="12.75">
      <c r="A53" s="343" t="s">
        <v>183</v>
      </c>
      <c r="B53" s="343"/>
      <c r="C53" s="343"/>
      <c r="D53" s="343"/>
      <c r="E53" s="343"/>
      <c r="F53" s="343"/>
      <c r="G53" s="343"/>
      <c r="H53" s="11"/>
    </row>
    <row r="54" spans="1:8" ht="14.25">
      <c r="A54" s="344"/>
      <c r="B54" s="344"/>
      <c r="C54" s="344"/>
      <c r="D54" s="344"/>
      <c r="E54" s="344"/>
      <c r="F54" s="345"/>
      <c r="G54" s="345"/>
      <c r="H54" s="11"/>
    </row>
    <row r="55" spans="1:8" ht="14.25">
      <c r="A55" s="344" t="s">
        <v>184</v>
      </c>
      <c r="B55" s="344"/>
      <c r="C55" s="344"/>
      <c r="D55" s="345"/>
      <c r="E55" s="347" t="s">
        <v>185</v>
      </c>
      <c r="F55" s="347"/>
      <c r="G55" s="347"/>
      <c r="H55" s="11"/>
    </row>
    <row r="56" spans="1:8" ht="12.75" customHeight="1">
      <c r="A56" s="344"/>
      <c r="B56" s="348"/>
      <c r="C56" s="348"/>
      <c r="D56" s="349"/>
      <c r="E56" s="348"/>
      <c r="F56" s="348"/>
      <c r="G56" s="344"/>
      <c r="H56" s="6"/>
    </row>
    <row r="57" spans="1:8" ht="14.25">
      <c r="A57" s="344"/>
      <c r="B57" s="348"/>
      <c r="C57" s="348"/>
      <c r="D57" s="349"/>
      <c r="E57" s="348"/>
      <c r="F57" s="348"/>
      <c r="G57" s="344"/>
      <c r="H57" s="7"/>
    </row>
    <row r="58" spans="1:8" ht="14.25">
      <c r="A58" s="344"/>
      <c r="B58" s="344"/>
      <c r="C58" s="344"/>
      <c r="D58" s="344"/>
      <c r="E58" s="344"/>
      <c r="F58" s="344"/>
      <c r="G58" s="344"/>
      <c r="H58" s="7"/>
    </row>
    <row r="59" spans="1:8" ht="14.25">
      <c r="A59" s="350" t="s">
        <v>186</v>
      </c>
      <c r="B59" s="350"/>
      <c r="C59" s="350"/>
      <c r="D59" s="344"/>
      <c r="E59" s="344"/>
      <c r="F59" s="344"/>
      <c r="G59" s="344"/>
      <c r="H59" s="7"/>
    </row>
    <row r="60" spans="1:8" ht="14.25">
      <c r="A60" s="344"/>
      <c r="B60" s="344"/>
      <c r="C60" s="344"/>
      <c r="D60" s="344"/>
      <c r="E60" s="344"/>
      <c r="F60" s="344"/>
      <c r="G60" s="344"/>
      <c r="H60" s="3"/>
    </row>
    <row r="61" spans="1:9" ht="99.75" customHeight="1">
      <c r="A61" s="344" t="s">
        <v>78</v>
      </c>
      <c r="B61" s="344"/>
      <c r="C61" s="344"/>
      <c r="D61" s="344"/>
      <c r="E61" s="344"/>
      <c r="F61" s="344"/>
      <c r="G61" s="344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 customHeight="1">
      <c r="A64" s="3"/>
      <c r="B64" s="3"/>
      <c r="C64" s="3"/>
      <c r="D64" s="3"/>
      <c r="E64" s="3"/>
      <c r="F64" s="3"/>
      <c r="G64" s="3"/>
      <c r="H64" s="3"/>
      <c r="I64" s="3"/>
    </row>
    <row r="65" ht="12.75">
      <c r="I65" s="3"/>
    </row>
    <row r="66" ht="12.75">
      <c r="I66" s="3"/>
    </row>
    <row r="67" ht="12.75">
      <c r="I67" s="3"/>
    </row>
    <row r="68" spans="9:35" ht="12.75">
      <c r="I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0:35" ht="12.75"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0:35" ht="12.75"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0:35" ht="12.75"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0:35" ht="12.75"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10:35" ht="12.75"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10:35" ht="12.75"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0:35" ht="12.75"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ht="12.75">
      <c r="J76" s="3"/>
    </row>
    <row r="85" ht="13.5" customHeight="1"/>
    <row r="86" ht="13.5" customHeight="1"/>
  </sheetData>
  <sheetProtection/>
  <mergeCells count="18">
    <mergeCell ref="E55:G55"/>
    <mergeCell ref="A59:C59"/>
    <mergeCell ref="A1:G1"/>
    <mergeCell ref="F2:G2"/>
    <mergeCell ref="A3:H3"/>
    <mergeCell ref="A4:H4"/>
    <mergeCell ref="B49:D49"/>
    <mergeCell ref="A50:G50"/>
    <mergeCell ref="A51:G51"/>
    <mergeCell ref="A8:D8"/>
    <mergeCell ref="A6:H6"/>
    <mergeCell ref="A9:D11"/>
    <mergeCell ref="C33:D33"/>
    <mergeCell ref="C39:D39"/>
    <mergeCell ref="E9:E10"/>
    <mergeCell ref="E11:H11"/>
    <mergeCell ref="G9:H9"/>
    <mergeCell ref="A53:G5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37">
      <selection activeCell="A54" sqref="A54:D54"/>
    </sheetView>
  </sheetViews>
  <sheetFormatPr defaultColWidth="9.00390625" defaultRowHeight="12.75"/>
  <cols>
    <col min="1" max="1" width="6.125" style="0" customWidth="1"/>
    <col min="2" max="2" width="3.00390625" style="0" customWidth="1"/>
    <col min="4" max="4" width="31.125" style="0" customWidth="1"/>
    <col min="5" max="8" width="9.875" style="0" customWidth="1"/>
  </cols>
  <sheetData>
    <row r="1" spans="1:8" ht="19.5">
      <c r="A1" s="327" t="s">
        <v>176</v>
      </c>
      <c r="B1" s="327"/>
      <c r="C1" s="327"/>
      <c r="D1" s="327"/>
      <c r="E1" s="327"/>
      <c r="F1" s="327"/>
      <c r="G1" s="327"/>
      <c r="H1" s="259"/>
    </row>
    <row r="2" spans="1:8" ht="16.5" customHeight="1">
      <c r="A2" s="338" t="s">
        <v>177</v>
      </c>
      <c r="B2" s="338"/>
      <c r="C2" s="338"/>
      <c r="D2" s="338"/>
      <c r="E2" s="338"/>
      <c r="F2" s="338"/>
      <c r="G2" s="338"/>
      <c r="H2" s="338"/>
    </row>
    <row r="3" spans="1:8" ht="15.75" customHeight="1">
      <c r="A3" s="330" t="s">
        <v>102</v>
      </c>
      <c r="B3" s="331"/>
      <c r="C3" s="331"/>
      <c r="D3" s="331"/>
      <c r="E3" s="331"/>
      <c r="F3" s="331"/>
      <c r="G3" s="331"/>
      <c r="H3" s="332"/>
    </row>
    <row r="4" spans="1:8" ht="12.75" customHeight="1">
      <c r="A4" s="333" t="s">
        <v>103</v>
      </c>
      <c r="B4" s="334"/>
      <c r="C4" s="334"/>
      <c r="D4" s="334"/>
      <c r="E4" s="334"/>
      <c r="F4" s="334"/>
      <c r="G4" s="334"/>
      <c r="H4" s="335"/>
    </row>
    <row r="5" spans="1:7" ht="12.75">
      <c r="A5" s="336"/>
      <c r="B5" s="337"/>
      <c r="C5" s="337"/>
      <c r="D5" s="337"/>
      <c r="E5" s="337"/>
      <c r="F5" s="337"/>
      <c r="G5" s="337"/>
    </row>
    <row r="6" spans="1:8" ht="18">
      <c r="A6" s="273" t="s">
        <v>125</v>
      </c>
      <c r="B6" s="274"/>
      <c r="C6" s="274"/>
      <c r="D6" s="274"/>
      <c r="E6" s="274"/>
      <c r="F6" s="274"/>
      <c r="G6" s="274"/>
      <c r="H6" s="275"/>
    </row>
    <row r="7" spans="1:5" ht="18">
      <c r="A7" s="1" t="s">
        <v>13</v>
      </c>
      <c r="C7" s="2"/>
      <c r="E7" s="2"/>
    </row>
    <row r="8" spans="1:4" ht="16.5" thickBot="1">
      <c r="A8" s="276" t="s">
        <v>179</v>
      </c>
      <c r="B8" s="276"/>
      <c r="C8" s="276"/>
      <c r="D8" s="276"/>
    </row>
    <row r="9" spans="1:8" ht="24" customHeight="1" thickBot="1">
      <c r="A9" s="277" t="s">
        <v>1</v>
      </c>
      <c r="B9" s="278"/>
      <c r="C9" s="278"/>
      <c r="D9" s="279"/>
      <c r="E9" s="286" t="s">
        <v>126</v>
      </c>
      <c r="F9" s="190" t="s">
        <v>98</v>
      </c>
      <c r="G9" s="288" t="s">
        <v>61</v>
      </c>
      <c r="H9" s="289"/>
    </row>
    <row r="10" spans="1:8" ht="22.5" customHeight="1" thickBot="1">
      <c r="A10" s="280"/>
      <c r="B10" s="281"/>
      <c r="C10" s="281"/>
      <c r="D10" s="282"/>
      <c r="E10" s="287"/>
      <c r="F10" s="119">
        <v>2023</v>
      </c>
      <c r="G10" s="119">
        <v>2024</v>
      </c>
      <c r="H10" s="191">
        <v>2025</v>
      </c>
    </row>
    <row r="11" spans="1:8" ht="13.5" thickBot="1">
      <c r="A11" s="283"/>
      <c r="B11" s="284"/>
      <c r="C11" s="284"/>
      <c r="D11" s="285"/>
      <c r="E11" s="290" t="s">
        <v>33</v>
      </c>
      <c r="F11" s="291"/>
      <c r="G11" s="291"/>
      <c r="H11" s="292"/>
    </row>
    <row r="12" spans="1:8" ht="15" thickBot="1">
      <c r="A12" s="40" t="s">
        <v>2</v>
      </c>
      <c r="B12" s="41" t="s">
        <v>34</v>
      </c>
      <c r="C12" s="41"/>
      <c r="D12" s="41"/>
      <c r="E12" s="121">
        <f>E14+E15+E16+E17+E18+E19+E22+E23+E24+E25+E26+E27+E28+E29</f>
        <v>17165</v>
      </c>
      <c r="F12" s="121">
        <f>F14+F15+F16+F17+F18+F19+F22+F23+F24+F25+F26+F27+F28+F29</f>
        <v>19761</v>
      </c>
      <c r="G12" s="121">
        <f>G14+G15+G16+G17+G18+G19+G22+G23+G24+G25+G26+G27+G28+G29</f>
        <v>19790</v>
      </c>
      <c r="H12" s="121">
        <f>H14+H15+H16+H17+H18+H19+H22+H23+H24+H25+H26+H27+H28+H29</f>
        <v>19819</v>
      </c>
    </row>
    <row r="13" spans="1:8" ht="13.5" thickTop="1">
      <c r="A13" s="42" t="s">
        <v>35</v>
      </c>
      <c r="B13" s="43"/>
      <c r="C13" s="44"/>
      <c r="D13" s="44"/>
      <c r="E13" s="115"/>
      <c r="F13" s="116"/>
      <c r="G13" s="117"/>
      <c r="H13" s="117"/>
    </row>
    <row r="14" spans="1:8" ht="12.75">
      <c r="A14" s="45" t="s">
        <v>0</v>
      </c>
      <c r="B14" s="76"/>
      <c r="C14" s="77" t="s">
        <v>95</v>
      </c>
      <c r="D14" s="77"/>
      <c r="E14" s="229">
        <v>876</v>
      </c>
      <c r="F14" s="122">
        <v>900</v>
      </c>
      <c r="G14" s="123">
        <v>910</v>
      </c>
      <c r="H14" s="124">
        <v>920</v>
      </c>
    </row>
    <row r="15" spans="1:8" ht="12.75">
      <c r="A15" s="45" t="s">
        <v>3</v>
      </c>
      <c r="B15" s="76"/>
      <c r="C15" s="77" t="s">
        <v>96</v>
      </c>
      <c r="D15" s="77"/>
      <c r="E15" s="229">
        <v>1568</v>
      </c>
      <c r="F15" s="122">
        <v>4100</v>
      </c>
      <c r="G15" s="123">
        <v>4150</v>
      </c>
      <c r="H15" s="124">
        <v>4180</v>
      </c>
    </row>
    <row r="16" spans="1:8" ht="12.75">
      <c r="A16" s="45" t="s">
        <v>4</v>
      </c>
      <c r="B16" s="76"/>
      <c r="C16" s="77" t="s">
        <v>47</v>
      </c>
      <c r="D16" s="77"/>
      <c r="E16" s="229">
        <v>647</v>
      </c>
      <c r="F16" s="122">
        <v>594</v>
      </c>
      <c r="G16" s="123">
        <v>540</v>
      </c>
      <c r="H16" s="124">
        <v>500</v>
      </c>
    </row>
    <row r="17" spans="1:8" ht="12.75">
      <c r="A17" s="45" t="s">
        <v>5</v>
      </c>
      <c r="B17" s="76"/>
      <c r="C17" s="77" t="s">
        <v>46</v>
      </c>
      <c r="D17" s="77"/>
      <c r="E17" s="229">
        <v>28</v>
      </c>
      <c r="F17" s="122">
        <v>27</v>
      </c>
      <c r="G17" s="123">
        <v>27</v>
      </c>
      <c r="H17" s="124">
        <v>27</v>
      </c>
    </row>
    <row r="18" spans="1:8" ht="12.75">
      <c r="A18" s="45" t="s">
        <v>6</v>
      </c>
      <c r="B18" s="76"/>
      <c r="C18" s="77" t="s">
        <v>48</v>
      </c>
      <c r="D18" s="77"/>
      <c r="E18" s="230">
        <v>722</v>
      </c>
      <c r="F18" s="125">
        <v>830</v>
      </c>
      <c r="G18" s="126">
        <v>830</v>
      </c>
      <c r="H18" s="127">
        <v>830</v>
      </c>
    </row>
    <row r="19" spans="1:8" ht="12.75">
      <c r="A19" s="45" t="s">
        <v>7</v>
      </c>
      <c r="B19" s="76"/>
      <c r="C19" s="205" t="s">
        <v>36</v>
      </c>
      <c r="D19" s="205"/>
      <c r="E19" s="237">
        <f>SUM(E20:E21)</f>
        <v>8645</v>
      </c>
      <c r="F19" s="206">
        <f>SUM(F20:F21)</f>
        <v>8645</v>
      </c>
      <c r="G19" s="206">
        <f>SUM(G20:G21)</f>
        <v>8688</v>
      </c>
      <c r="H19" s="207">
        <f>SUM(H20:H21)</f>
        <v>8731</v>
      </c>
    </row>
    <row r="20" spans="1:8" ht="12.75">
      <c r="A20" s="45" t="s">
        <v>8</v>
      </c>
      <c r="B20" s="76"/>
      <c r="C20" s="78" t="s">
        <v>35</v>
      </c>
      <c r="D20" s="77" t="s">
        <v>37</v>
      </c>
      <c r="E20" s="230">
        <v>8455</v>
      </c>
      <c r="F20" s="125">
        <v>8455</v>
      </c>
      <c r="G20" s="126">
        <v>8497</v>
      </c>
      <c r="H20" s="127">
        <v>8539</v>
      </c>
    </row>
    <row r="21" spans="1:8" ht="12.75">
      <c r="A21" s="45" t="s">
        <v>9</v>
      </c>
      <c r="B21" s="76"/>
      <c r="C21" s="77"/>
      <c r="D21" s="77" t="s">
        <v>38</v>
      </c>
      <c r="E21" s="229">
        <v>190</v>
      </c>
      <c r="F21" s="122">
        <v>190</v>
      </c>
      <c r="G21" s="123">
        <v>191</v>
      </c>
      <c r="H21" s="124">
        <v>192</v>
      </c>
    </row>
    <row r="22" spans="1:8" ht="12.75">
      <c r="A22" s="45" t="s">
        <v>10</v>
      </c>
      <c r="B22" s="76"/>
      <c r="C22" s="77" t="s">
        <v>49</v>
      </c>
      <c r="D22" s="77"/>
      <c r="E22" s="229">
        <v>2875</v>
      </c>
      <c r="F22" s="122">
        <v>2875</v>
      </c>
      <c r="G22" s="123">
        <v>2889</v>
      </c>
      <c r="H22" s="124">
        <v>2903</v>
      </c>
    </row>
    <row r="23" spans="1:8" ht="12.75">
      <c r="A23" s="45" t="s">
        <v>11</v>
      </c>
      <c r="B23" s="76"/>
      <c r="C23" s="77" t="s">
        <v>50</v>
      </c>
      <c r="D23" s="77"/>
      <c r="E23" s="229">
        <v>35</v>
      </c>
      <c r="F23" s="122">
        <v>35</v>
      </c>
      <c r="G23" s="123">
        <v>35</v>
      </c>
      <c r="H23" s="124">
        <v>35</v>
      </c>
    </row>
    <row r="24" spans="1:8" ht="12.75">
      <c r="A24" s="45" t="s">
        <v>12</v>
      </c>
      <c r="B24" s="76"/>
      <c r="C24" s="77" t="s">
        <v>97</v>
      </c>
      <c r="D24" s="77"/>
      <c r="E24" s="229">
        <v>371</v>
      </c>
      <c r="F24" s="122">
        <v>360</v>
      </c>
      <c r="G24" s="123">
        <v>362</v>
      </c>
      <c r="H24" s="124">
        <v>364</v>
      </c>
    </row>
    <row r="25" spans="1:8" ht="12.75">
      <c r="A25" s="45" t="s">
        <v>14</v>
      </c>
      <c r="B25" s="76"/>
      <c r="C25" s="77" t="s">
        <v>58</v>
      </c>
      <c r="D25" s="77"/>
      <c r="E25" s="236">
        <v>0</v>
      </c>
      <c r="F25" s="122">
        <v>3</v>
      </c>
      <c r="G25" s="123">
        <v>3</v>
      </c>
      <c r="H25" s="124">
        <v>3</v>
      </c>
    </row>
    <row r="26" spans="1:8" ht="12.75">
      <c r="A26" s="45" t="s">
        <v>15</v>
      </c>
      <c r="B26" s="76"/>
      <c r="C26" s="91" t="s">
        <v>112</v>
      </c>
      <c r="D26" s="92"/>
      <c r="E26" s="236">
        <v>2</v>
      </c>
      <c r="F26" s="122">
        <v>1</v>
      </c>
      <c r="G26" s="123">
        <v>1</v>
      </c>
      <c r="H26" s="124">
        <v>1</v>
      </c>
    </row>
    <row r="27" spans="1:8" ht="12.75">
      <c r="A27" s="45" t="s">
        <v>16</v>
      </c>
      <c r="B27" s="79"/>
      <c r="C27" s="80" t="s">
        <v>51</v>
      </c>
      <c r="D27" s="80"/>
      <c r="E27" s="229">
        <v>475</v>
      </c>
      <c r="F27" s="122">
        <v>460</v>
      </c>
      <c r="G27" s="123">
        <v>462</v>
      </c>
      <c r="H27" s="124">
        <v>464</v>
      </c>
    </row>
    <row r="28" spans="1:8" ht="12.75">
      <c r="A28" s="45" t="s">
        <v>17</v>
      </c>
      <c r="B28" s="79"/>
      <c r="C28" s="80" t="s">
        <v>52</v>
      </c>
      <c r="D28" s="80"/>
      <c r="E28" s="229">
        <v>681</v>
      </c>
      <c r="F28" s="122">
        <v>681</v>
      </c>
      <c r="G28" s="123">
        <v>681</v>
      </c>
      <c r="H28" s="124">
        <v>681</v>
      </c>
    </row>
    <row r="29" spans="1:8" ht="13.5" thickBot="1">
      <c r="A29" s="45" t="s">
        <v>18</v>
      </c>
      <c r="B29" s="79"/>
      <c r="C29" s="80" t="s">
        <v>60</v>
      </c>
      <c r="D29" s="80"/>
      <c r="E29" s="232">
        <v>240</v>
      </c>
      <c r="F29" s="128">
        <v>250</v>
      </c>
      <c r="G29" s="129">
        <v>212</v>
      </c>
      <c r="H29" s="130">
        <v>180</v>
      </c>
    </row>
    <row r="30" spans="1:8" ht="13.5" thickBot="1">
      <c r="A30" s="52" t="s">
        <v>19</v>
      </c>
      <c r="B30" s="81" t="s">
        <v>40</v>
      </c>
      <c r="C30" s="81"/>
      <c r="D30" s="82"/>
      <c r="E30" s="118">
        <f>SUM(E32+E35+E37+E36+E38+E39+E40)</f>
        <v>17165</v>
      </c>
      <c r="F30" s="118">
        <f>SUM(F32+F35+F37+F36+F38+F39+F40)</f>
        <v>19761</v>
      </c>
      <c r="G30" s="118">
        <f>SUM(G32+G35+G37+G36+G38+G39+G40)</f>
        <v>19790</v>
      </c>
      <c r="H30" s="118">
        <f>SUM(H32+H35+H37+H36+H38+H39+H40)</f>
        <v>19819</v>
      </c>
    </row>
    <row r="31" spans="1:8" ht="12.75">
      <c r="A31" s="55" t="s">
        <v>35</v>
      </c>
      <c r="B31" s="80"/>
      <c r="C31" s="80"/>
      <c r="D31" s="80"/>
      <c r="E31" s="131"/>
      <c r="F31" s="131"/>
      <c r="G31" s="132"/>
      <c r="H31" s="132"/>
    </row>
    <row r="32" spans="1:8" ht="12.75">
      <c r="A32" s="56" t="s">
        <v>20</v>
      </c>
      <c r="B32" s="77"/>
      <c r="C32" s="208" t="s">
        <v>41</v>
      </c>
      <c r="D32" s="208"/>
      <c r="E32" s="195">
        <f>SUM(E33:E34)</f>
        <v>0</v>
      </c>
      <c r="F32" s="195">
        <f>SUM(F33:F34)</f>
        <v>0</v>
      </c>
      <c r="G32" s="195">
        <f>SUM(G33:G34)</f>
        <v>0</v>
      </c>
      <c r="H32" s="195">
        <f>SUM(H33:H34)</f>
        <v>0</v>
      </c>
    </row>
    <row r="33" spans="1:8" ht="12.75">
      <c r="A33" s="56" t="s">
        <v>21</v>
      </c>
      <c r="B33" s="77"/>
      <c r="C33" s="293" t="s">
        <v>115</v>
      </c>
      <c r="D33" s="294"/>
      <c r="E33" s="126">
        <v>0</v>
      </c>
      <c r="F33" s="133"/>
      <c r="G33" s="126"/>
      <c r="H33" s="127"/>
    </row>
    <row r="34" spans="1:8" ht="12.75">
      <c r="A34" s="56" t="s">
        <v>22</v>
      </c>
      <c r="B34" s="77"/>
      <c r="C34" s="83"/>
      <c r="D34" s="84" t="s">
        <v>44</v>
      </c>
      <c r="E34" s="123">
        <v>0</v>
      </c>
      <c r="F34" s="134"/>
      <c r="G34" s="123"/>
      <c r="H34" s="124"/>
    </row>
    <row r="35" spans="1:8" ht="12.75">
      <c r="A35" s="56" t="s">
        <v>23</v>
      </c>
      <c r="B35" s="77"/>
      <c r="C35" s="84" t="s">
        <v>57</v>
      </c>
      <c r="D35" s="84"/>
      <c r="E35" s="123">
        <v>230</v>
      </c>
      <c r="F35" s="134">
        <v>200</v>
      </c>
      <c r="G35" s="123">
        <v>200</v>
      </c>
      <c r="H35" s="124">
        <v>200</v>
      </c>
    </row>
    <row r="36" spans="1:8" ht="12.75">
      <c r="A36" s="56" t="s">
        <v>24</v>
      </c>
      <c r="B36" s="77"/>
      <c r="C36" s="84" t="s">
        <v>90</v>
      </c>
      <c r="D36" s="84"/>
      <c r="E36" s="123">
        <v>0</v>
      </c>
      <c r="F36" s="134"/>
      <c r="G36" s="123"/>
      <c r="H36" s="124"/>
    </row>
    <row r="37" spans="1:8" ht="12.75">
      <c r="A37" s="56" t="s">
        <v>25</v>
      </c>
      <c r="B37" s="77"/>
      <c r="C37" s="77" t="s">
        <v>53</v>
      </c>
      <c r="D37" s="77"/>
      <c r="E37" s="123">
        <v>290</v>
      </c>
      <c r="F37" s="134">
        <v>200</v>
      </c>
      <c r="G37" s="123">
        <v>200</v>
      </c>
      <c r="H37" s="124">
        <v>200</v>
      </c>
    </row>
    <row r="38" spans="1:8" ht="12.75">
      <c r="A38" s="56" t="s">
        <v>26</v>
      </c>
      <c r="B38" s="77"/>
      <c r="C38" s="77" t="s">
        <v>54</v>
      </c>
      <c r="D38" s="77"/>
      <c r="E38" s="123">
        <v>0</v>
      </c>
      <c r="F38" s="134"/>
      <c r="G38" s="123"/>
      <c r="H38" s="124"/>
    </row>
    <row r="39" spans="1:8" ht="12.75">
      <c r="A39" s="56" t="s">
        <v>27</v>
      </c>
      <c r="B39" s="77"/>
      <c r="C39" s="295" t="s">
        <v>55</v>
      </c>
      <c r="D39" s="295"/>
      <c r="E39" s="126">
        <v>0</v>
      </c>
      <c r="F39" s="133"/>
      <c r="G39" s="126"/>
      <c r="H39" s="127"/>
    </row>
    <row r="40" spans="1:8" ht="12.75">
      <c r="A40" s="56" t="s">
        <v>28</v>
      </c>
      <c r="B40" s="77"/>
      <c r="C40" s="205" t="s">
        <v>56</v>
      </c>
      <c r="D40" s="205"/>
      <c r="E40" s="209">
        <f>SUM(E41:E48)</f>
        <v>16645</v>
      </c>
      <c r="F40" s="209">
        <f>SUM(F41:F48)</f>
        <v>19361</v>
      </c>
      <c r="G40" s="209">
        <f>SUM(G41:G48)</f>
        <v>19390</v>
      </c>
      <c r="H40" s="210">
        <f>SUM(H41:H48)</f>
        <v>19419</v>
      </c>
    </row>
    <row r="41" spans="1:9" ht="12.75">
      <c r="A41" s="56" t="s">
        <v>29</v>
      </c>
      <c r="B41" s="77"/>
      <c r="C41" s="78" t="s">
        <v>35</v>
      </c>
      <c r="D41" s="160" t="s">
        <v>42</v>
      </c>
      <c r="E41" s="194">
        <v>2442</v>
      </c>
      <c r="F41" s="133">
        <v>5090</v>
      </c>
      <c r="G41" s="126">
        <v>5149</v>
      </c>
      <c r="H41" s="127">
        <v>5158</v>
      </c>
      <c r="I41" s="168"/>
    </row>
    <row r="42" spans="1:8" ht="12.75">
      <c r="A42" s="56" t="s">
        <v>30</v>
      </c>
      <c r="B42" s="85"/>
      <c r="C42" s="85"/>
      <c r="D42" s="161" t="s">
        <v>43</v>
      </c>
      <c r="E42" s="195">
        <v>583</v>
      </c>
      <c r="F42" s="134">
        <v>681</v>
      </c>
      <c r="G42" s="123">
        <v>681</v>
      </c>
      <c r="H42" s="124">
        <v>681</v>
      </c>
    </row>
    <row r="43" spans="1:8" ht="12.75">
      <c r="A43" s="56" t="s">
        <v>31</v>
      </c>
      <c r="B43" s="86"/>
      <c r="C43" s="86"/>
      <c r="D43" s="161" t="s">
        <v>99</v>
      </c>
      <c r="E43" s="195">
        <v>600</v>
      </c>
      <c r="F43" s="134">
        <v>570</v>
      </c>
      <c r="G43" s="123">
        <v>540</v>
      </c>
      <c r="H43" s="124">
        <v>560</v>
      </c>
    </row>
    <row r="44" spans="1:8" ht="12.75">
      <c r="A44" s="56" t="s">
        <v>130</v>
      </c>
      <c r="B44" s="86"/>
      <c r="C44" s="86"/>
      <c r="D44" s="161" t="s">
        <v>129</v>
      </c>
      <c r="E44" s="195">
        <v>100</v>
      </c>
      <c r="F44" s="134">
        <v>100</v>
      </c>
      <c r="G44" s="123">
        <v>100</v>
      </c>
      <c r="H44" s="124">
        <v>100</v>
      </c>
    </row>
    <row r="45" spans="1:8" ht="12.75">
      <c r="A45" s="56" t="s">
        <v>32</v>
      </c>
      <c r="B45" s="86"/>
      <c r="C45" s="86"/>
      <c r="D45" s="161" t="s">
        <v>79</v>
      </c>
      <c r="E45" s="247">
        <v>12920</v>
      </c>
      <c r="F45" s="134">
        <v>12920</v>
      </c>
      <c r="G45" s="123">
        <v>12920</v>
      </c>
      <c r="H45" s="124">
        <v>12920</v>
      </c>
    </row>
    <row r="46" spans="1:8" ht="12.75">
      <c r="A46" s="56" t="s">
        <v>91</v>
      </c>
      <c r="B46" s="86"/>
      <c r="C46" s="86"/>
      <c r="D46" s="161" t="s">
        <v>80</v>
      </c>
      <c r="E46" s="247">
        <v>0</v>
      </c>
      <c r="F46" s="134"/>
      <c r="G46" s="123"/>
      <c r="H46" s="124"/>
    </row>
    <row r="47" spans="1:8" ht="12.75">
      <c r="A47" s="56" t="s">
        <v>92</v>
      </c>
      <c r="B47" s="86"/>
      <c r="C47" s="86"/>
      <c r="D47" s="161" t="s">
        <v>81</v>
      </c>
      <c r="E47" s="248">
        <v>0</v>
      </c>
      <c r="F47" s="135"/>
      <c r="G47" s="136"/>
      <c r="H47" s="137"/>
    </row>
    <row r="48" spans="1:8" ht="13.5" thickBot="1">
      <c r="A48" s="56" t="s">
        <v>93</v>
      </c>
      <c r="B48" s="86"/>
      <c r="C48" s="86"/>
      <c r="D48" s="162" t="s">
        <v>82</v>
      </c>
      <c r="E48" s="129">
        <v>0</v>
      </c>
      <c r="F48" s="138"/>
      <c r="G48" s="129"/>
      <c r="H48" s="130"/>
    </row>
    <row r="49" spans="1:8" ht="13.5" thickBot="1">
      <c r="A49" s="61" t="s">
        <v>94</v>
      </c>
      <c r="B49" s="296" t="s">
        <v>59</v>
      </c>
      <c r="C49" s="296"/>
      <c r="D49" s="297"/>
      <c r="E49" s="118">
        <f>E30-E12</f>
        <v>0</v>
      </c>
      <c r="F49" s="118">
        <f>F30-F12</f>
        <v>0</v>
      </c>
      <c r="G49" s="118">
        <f>G30-G12</f>
        <v>0</v>
      </c>
      <c r="H49" s="118">
        <f>H30-H12</f>
        <v>0</v>
      </c>
    </row>
    <row r="50" spans="1:8" ht="12.75">
      <c r="A50" s="269" t="s">
        <v>45</v>
      </c>
      <c r="B50" s="270"/>
      <c r="C50" s="270"/>
      <c r="D50" s="270"/>
      <c r="E50" s="270"/>
      <c r="F50" s="270"/>
      <c r="G50" s="270"/>
      <c r="H50" s="8"/>
    </row>
    <row r="51" spans="1:8" ht="12.75">
      <c r="A51" s="271"/>
      <c r="B51" s="271"/>
      <c r="C51" s="271"/>
      <c r="D51" s="271"/>
      <c r="E51" s="271"/>
      <c r="F51" s="271"/>
      <c r="G51" s="271"/>
      <c r="H51" s="8"/>
    </row>
    <row r="52" spans="1:8" ht="12.75">
      <c r="A52" s="343" t="s">
        <v>183</v>
      </c>
      <c r="B52" s="343"/>
      <c r="C52" s="343"/>
      <c r="D52" s="343"/>
      <c r="E52" s="343"/>
      <c r="F52" s="343"/>
      <c r="G52" s="343"/>
      <c r="H52" s="11"/>
    </row>
    <row r="53" spans="1:8" ht="14.25">
      <c r="A53" s="344"/>
      <c r="B53" s="344"/>
      <c r="C53" s="344"/>
      <c r="D53" s="344"/>
      <c r="E53" s="344"/>
      <c r="F53" s="345"/>
      <c r="G53" s="345"/>
      <c r="H53" s="11"/>
    </row>
    <row r="54" spans="1:8" ht="14.25">
      <c r="A54" s="344" t="s">
        <v>184</v>
      </c>
      <c r="B54" s="344"/>
      <c r="C54" s="344"/>
      <c r="D54" s="345"/>
      <c r="E54" s="347" t="s">
        <v>185</v>
      </c>
      <c r="F54" s="347"/>
      <c r="G54" s="347"/>
      <c r="H54" s="11"/>
    </row>
    <row r="55" spans="1:8" ht="14.25">
      <c r="A55" s="344"/>
      <c r="B55" s="348"/>
      <c r="C55" s="348"/>
      <c r="D55" s="349"/>
      <c r="E55" s="348"/>
      <c r="F55" s="348"/>
      <c r="G55" s="344"/>
      <c r="H55" s="6"/>
    </row>
    <row r="56" spans="1:8" ht="14.25">
      <c r="A56" s="344"/>
      <c r="B56" s="348"/>
      <c r="C56" s="348"/>
      <c r="D56" s="349"/>
      <c r="E56" s="348"/>
      <c r="F56" s="348"/>
      <c r="G56" s="344"/>
      <c r="H56" s="7"/>
    </row>
    <row r="57" spans="1:7" ht="14.25">
      <c r="A57" s="344"/>
      <c r="B57" s="344"/>
      <c r="C57" s="344"/>
      <c r="D57" s="344"/>
      <c r="E57" s="344"/>
      <c r="F57" s="344"/>
      <c r="G57" s="344"/>
    </row>
    <row r="58" spans="1:7" ht="14.25">
      <c r="A58" s="350" t="s">
        <v>186</v>
      </c>
      <c r="B58" s="350"/>
      <c r="C58" s="350"/>
      <c r="D58" s="344"/>
      <c r="E58" s="344"/>
      <c r="F58" s="344"/>
      <c r="G58" s="344"/>
    </row>
    <row r="59" spans="1:7" ht="14.25">
      <c r="A59" s="344"/>
      <c r="B59" s="344"/>
      <c r="C59" s="344"/>
      <c r="D59" s="344"/>
      <c r="E59" s="344"/>
      <c r="F59" s="344"/>
      <c r="G59" s="344"/>
    </row>
    <row r="60" spans="1:7" ht="14.25">
      <c r="A60" s="344" t="s">
        <v>78</v>
      </c>
      <c r="B60" s="344"/>
      <c r="C60" s="344"/>
      <c r="D60" s="344"/>
      <c r="E60" s="344"/>
      <c r="F60" s="344"/>
      <c r="G60" s="344"/>
    </row>
  </sheetData>
  <sheetProtection/>
  <mergeCells count="18">
    <mergeCell ref="A52:G52"/>
    <mergeCell ref="E54:G54"/>
    <mergeCell ref="A58:C58"/>
    <mergeCell ref="A1:G1"/>
    <mergeCell ref="A2:H2"/>
    <mergeCell ref="A3:H3"/>
    <mergeCell ref="A4:H4"/>
    <mergeCell ref="A51:G51"/>
    <mergeCell ref="A6:H6"/>
    <mergeCell ref="A8:D8"/>
    <mergeCell ref="A9:D11"/>
    <mergeCell ref="E9:E10"/>
    <mergeCell ref="E11:H11"/>
    <mergeCell ref="G9:H9"/>
    <mergeCell ref="C33:D33"/>
    <mergeCell ref="C39:D39"/>
    <mergeCell ref="B49:D49"/>
    <mergeCell ref="A50:G5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34">
      <selection activeCell="A54" sqref="A54:D54"/>
    </sheetView>
  </sheetViews>
  <sheetFormatPr defaultColWidth="9.00390625" defaultRowHeight="12.75"/>
  <cols>
    <col min="1" max="1" width="5.875" style="0" customWidth="1"/>
    <col min="2" max="2" width="2.25390625" style="0" customWidth="1"/>
    <col min="4" max="4" width="31.625" style="0" customWidth="1"/>
    <col min="5" max="8" width="9.75390625" style="0" customWidth="1"/>
  </cols>
  <sheetData>
    <row r="1" spans="1:8" ht="19.5" customHeight="1">
      <c r="A1" s="327" t="s">
        <v>176</v>
      </c>
      <c r="B1" s="327"/>
      <c r="C1" s="327"/>
      <c r="D1" s="327"/>
      <c r="E1" s="327"/>
      <c r="F1" s="327"/>
      <c r="G1" s="327"/>
      <c r="H1" s="327"/>
    </row>
    <row r="2" spans="1:8" ht="16.5" customHeight="1">
      <c r="A2" s="338" t="s">
        <v>177</v>
      </c>
      <c r="B2" s="338"/>
      <c r="C2" s="338"/>
      <c r="D2" s="338"/>
      <c r="E2" s="338"/>
      <c r="F2" s="338"/>
      <c r="G2" s="338"/>
      <c r="H2" s="338"/>
    </row>
    <row r="3" spans="1:8" ht="15.75" customHeight="1">
      <c r="A3" s="330" t="s">
        <v>102</v>
      </c>
      <c r="B3" s="331"/>
      <c r="C3" s="331"/>
      <c r="D3" s="331"/>
      <c r="E3" s="331"/>
      <c r="F3" s="331"/>
      <c r="G3" s="331"/>
      <c r="H3" s="332"/>
    </row>
    <row r="4" spans="1:8" ht="12.75" customHeight="1">
      <c r="A4" s="333" t="s">
        <v>103</v>
      </c>
      <c r="B4" s="334"/>
      <c r="C4" s="334"/>
      <c r="D4" s="334"/>
      <c r="E4" s="334"/>
      <c r="F4" s="334"/>
      <c r="G4" s="334"/>
      <c r="H4" s="335"/>
    </row>
    <row r="5" spans="1:8" ht="12.75" customHeight="1">
      <c r="A5" s="336"/>
      <c r="B5" s="337"/>
      <c r="C5" s="337"/>
      <c r="D5" s="337"/>
      <c r="E5" s="337"/>
      <c r="F5" s="337"/>
      <c r="G5" s="337"/>
      <c r="H5" s="337"/>
    </row>
    <row r="6" spans="1:8" ht="18">
      <c r="A6" s="273" t="s">
        <v>125</v>
      </c>
      <c r="B6" s="274"/>
      <c r="C6" s="274"/>
      <c r="D6" s="274"/>
      <c r="E6" s="274"/>
      <c r="F6" s="274"/>
      <c r="G6" s="274"/>
      <c r="H6" s="275"/>
    </row>
    <row r="7" spans="1:5" ht="18">
      <c r="A7" s="342" t="s">
        <v>182</v>
      </c>
      <c r="B7" s="342"/>
      <c r="C7" s="342"/>
      <c r="D7" s="342"/>
      <c r="E7" s="2"/>
    </row>
    <row r="8" spans="1:4" ht="8.25" customHeight="1" thickBot="1">
      <c r="A8" s="276"/>
      <c r="B8" s="276"/>
      <c r="C8" s="276"/>
      <c r="D8" s="276"/>
    </row>
    <row r="9" spans="1:8" ht="25.5" customHeight="1" thickBot="1">
      <c r="A9" s="277" t="s">
        <v>1</v>
      </c>
      <c r="B9" s="278"/>
      <c r="C9" s="278"/>
      <c r="D9" s="279"/>
      <c r="E9" s="286" t="s">
        <v>126</v>
      </c>
      <c r="F9" s="190" t="s">
        <v>98</v>
      </c>
      <c r="G9" s="288" t="s">
        <v>61</v>
      </c>
      <c r="H9" s="289"/>
    </row>
    <row r="10" spans="1:8" ht="13.5" customHeight="1" thickBot="1">
      <c r="A10" s="280"/>
      <c r="B10" s="281"/>
      <c r="C10" s="281"/>
      <c r="D10" s="282"/>
      <c r="E10" s="287"/>
      <c r="F10" s="119">
        <v>2023</v>
      </c>
      <c r="G10" s="119">
        <v>2024</v>
      </c>
      <c r="H10" s="191">
        <v>2025</v>
      </c>
    </row>
    <row r="11" spans="1:8" ht="22.5" customHeight="1" thickBot="1">
      <c r="A11" s="283"/>
      <c r="B11" s="284"/>
      <c r="C11" s="284"/>
      <c r="D11" s="285"/>
      <c r="E11" s="290" t="s">
        <v>33</v>
      </c>
      <c r="F11" s="291"/>
      <c r="G11" s="291"/>
      <c r="H11" s="292"/>
    </row>
    <row r="12" spans="1:8" ht="15" thickBot="1">
      <c r="A12" s="40" t="s">
        <v>2</v>
      </c>
      <c r="B12" s="41" t="s">
        <v>34</v>
      </c>
      <c r="C12" s="41"/>
      <c r="D12" s="41"/>
      <c r="E12" s="139">
        <f>E14+E15+E16+E17+E18+E19+E22+E23+E24+E25+E26+E27+E28+E29</f>
        <v>13299</v>
      </c>
      <c r="F12" s="139">
        <f>F14+F15+F16+F17+F18+F19+F22+F23+F24+F25+F26+F27+F28+F29</f>
        <v>15211</v>
      </c>
      <c r="G12" s="139">
        <f>G14+G15+G16+G17+G18+G19+G22+G23+G24+G25+G26+G27+G28+G29</f>
        <v>15354</v>
      </c>
      <c r="H12" s="139">
        <f>H14+H15+H16+H17+H18+H19+H22+H23+H24+H25+H26+H27+H28+H29</f>
        <v>15344</v>
      </c>
    </row>
    <row r="13" spans="1:8" ht="13.5" thickTop="1">
      <c r="A13" s="42" t="s">
        <v>35</v>
      </c>
      <c r="B13" s="43"/>
      <c r="C13" s="44"/>
      <c r="D13" s="44"/>
      <c r="E13" s="159"/>
      <c r="F13" s="143"/>
      <c r="G13" s="152"/>
      <c r="H13" s="152"/>
    </row>
    <row r="14" spans="1:8" ht="12.75">
      <c r="A14" s="45" t="s">
        <v>0</v>
      </c>
      <c r="B14" s="46"/>
      <c r="C14" s="47" t="s">
        <v>95</v>
      </c>
      <c r="D14" s="47"/>
      <c r="E14" s="141">
        <v>420</v>
      </c>
      <c r="F14" s="140">
        <v>518</v>
      </c>
      <c r="G14" s="141">
        <v>520</v>
      </c>
      <c r="H14" s="142">
        <v>527</v>
      </c>
    </row>
    <row r="15" spans="1:8" ht="12.75">
      <c r="A15" s="45" t="s">
        <v>3</v>
      </c>
      <c r="B15" s="46"/>
      <c r="C15" s="47" t="s">
        <v>96</v>
      </c>
      <c r="D15" s="47"/>
      <c r="E15" s="141">
        <v>860</v>
      </c>
      <c r="F15" s="140">
        <v>2580</v>
      </c>
      <c r="G15" s="141">
        <v>2600</v>
      </c>
      <c r="H15" s="142">
        <v>2620</v>
      </c>
    </row>
    <row r="16" spans="1:8" ht="12.75">
      <c r="A16" s="45" t="s">
        <v>4</v>
      </c>
      <c r="B16" s="46"/>
      <c r="C16" s="47" t="s">
        <v>47</v>
      </c>
      <c r="D16" s="47"/>
      <c r="E16" s="141">
        <v>530</v>
      </c>
      <c r="F16" s="140">
        <v>514</v>
      </c>
      <c r="G16" s="141">
        <v>522</v>
      </c>
      <c r="H16" s="142">
        <v>500</v>
      </c>
    </row>
    <row r="17" spans="1:8" ht="12.75">
      <c r="A17" s="45" t="s">
        <v>5</v>
      </c>
      <c r="B17" s="46"/>
      <c r="C17" s="47" t="s">
        <v>46</v>
      </c>
      <c r="D17" s="47"/>
      <c r="E17" s="141">
        <v>8</v>
      </c>
      <c r="F17" s="140">
        <v>14</v>
      </c>
      <c r="G17" s="141">
        <v>20</v>
      </c>
      <c r="H17" s="142">
        <v>20</v>
      </c>
    </row>
    <row r="18" spans="1:8" ht="12.75">
      <c r="A18" s="45" t="s">
        <v>6</v>
      </c>
      <c r="B18" s="46"/>
      <c r="C18" s="47" t="s">
        <v>48</v>
      </c>
      <c r="D18" s="47"/>
      <c r="E18" s="144">
        <v>280</v>
      </c>
      <c r="F18" s="143">
        <v>400</v>
      </c>
      <c r="G18" s="144">
        <v>400</v>
      </c>
      <c r="H18" s="145">
        <v>410</v>
      </c>
    </row>
    <row r="19" spans="1:8" ht="12.75">
      <c r="A19" s="45" t="s">
        <v>7</v>
      </c>
      <c r="B19" s="46"/>
      <c r="C19" s="199" t="s">
        <v>36</v>
      </c>
      <c r="D19" s="199"/>
      <c r="E19" s="200">
        <f>SUM(E20:E21)</f>
        <v>7520</v>
      </c>
      <c r="F19" s="200">
        <f>SUM(F20:F21)</f>
        <v>7520</v>
      </c>
      <c r="G19" s="200">
        <f>SUM(G20:G21)</f>
        <v>7557</v>
      </c>
      <c r="H19" s="201">
        <f>SUM(H20:H21)</f>
        <v>7594</v>
      </c>
    </row>
    <row r="20" spans="1:8" ht="12.75">
      <c r="A20" s="45" t="s">
        <v>8</v>
      </c>
      <c r="B20" s="46"/>
      <c r="C20" s="48" t="s">
        <v>35</v>
      </c>
      <c r="D20" s="47" t="s">
        <v>37</v>
      </c>
      <c r="E20" s="144">
        <v>7469</v>
      </c>
      <c r="F20" s="143">
        <v>7469</v>
      </c>
      <c r="G20" s="144">
        <v>7506</v>
      </c>
      <c r="H20" s="145">
        <v>7543</v>
      </c>
    </row>
    <row r="21" spans="1:11" ht="12.75">
      <c r="A21" s="45" t="s">
        <v>9</v>
      </c>
      <c r="B21" s="46"/>
      <c r="C21" s="47"/>
      <c r="D21" s="47" t="s">
        <v>38</v>
      </c>
      <c r="E21" s="141">
        <v>51</v>
      </c>
      <c r="F21" s="140">
        <v>51</v>
      </c>
      <c r="G21" s="141">
        <v>51</v>
      </c>
      <c r="H21" s="142">
        <v>51</v>
      </c>
      <c r="K21" s="167"/>
    </row>
    <row r="22" spans="1:11" ht="12.75">
      <c r="A22" s="45" t="s">
        <v>10</v>
      </c>
      <c r="B22" s="46"/>
      <c r="C22" s="47" t="s">
        <v>49</v>
      </c>
      <c r="D22" s="47"/>
      <c r="E22" s="141">
        <v>2539</v>
      </c>
      <c r="F22" s="140">
        <v>2539</v>
      </c>
      <c r="G22" s="141">
        <v>2552</v>
      </c>
      <c r="H22" s="142">
        <v>2565</v>
      </c>
      <c r="K22" s="167"/>
    </row>
    <row r="23" spans="1:8" ht="12.75">
      <c r="A23" s="45" t="s">
        <v>11</v>
      </c>
      <c r="B23" s="46"/>
      <c r="C23" s="47" t="s">
        <v>50</v>
      </c>
      <c r="D23" s="47"/>
      <c r="E23" s="141">
        <v>31</v>
      </c>
      <c r="F23" s="140">
        <v>31</v>
      </c>
      <c r="G23" s="141">
        <v>31</v>
      </c>
      <c r="H23" s="142">
        <v>31</v>
      </c>
    </row>
    <row r="24" spans="1:8" ht="12.75">
      <c r="A24" s="45" t="s">
        <v>12</v>
      </c>
      <c r="B24" s="46"/>
      <c r="C24" s="47" t="s">
        <v>97</v>
      </c>
      <c r="D24" s="47"/>
      <c r="E24" s="141">
        <v>255</v>
      </c>
      <c r="F24" s="140">
        <v>247</v>
      </c>
      <c r="G24" s="141">
        <v>248</v>
      </c>
      <c r="H24" s="142">
        <v>249</v>
      </c>
    </row>
    <row r="25" spans="1:8" ht="12.75">
      <c r="A25" s="45" t="s">
        <v>14</v>
      </c>
      <c r="B25" s="46"/>
      <c r="C25" s="47" t="s">
        <v>58</v>
      </c>
      <c r="D25" s="47"/>
      <c r="E25" s="141">
        <v>0</v>
      </c>
      <c r="F25" s="140">
        <v>0</v>
      </c>
      <c r="G25" s="141">
        <v>0</v>
      </c>
      <c r="H25" s="142">
        <v>0</v>
      </c>
    </row>
    <row r="26" spans="1:8" ht="12.75">
      <c r="A26" s="45" t="s">
        <v>15</v>
      </c>
      <c r="B26" s="46"/>
      <c r="C26" s="49" t="s">
        <v>39</v>
      </c>
      <c r="D26" s="47"/>
      <c r="E26" s="141">
        <v>0</v>
      </c>
      <c r="F26" s="140">
        <v>0</v>
      </c>
      <c r="G26" s="141">
        <v>0</v>
      </c>
      <c r="H26" s="142">
        <v>0</v>
      </c>
    </row>
    <row r="27" spans="1:8" ht="12.75">
      <c r="A27" s="45" t="s">
        <v>16</v>
      </c>
      <c r="B27" s="50"/>
      <c r="C27" s="51" t="s">
        <v>51</v>
      </c>
      <c r="D27" s="51"/>
      <c r="E27" s="141">
        <v>100</v>
      </c>
      <c r="F27" s="140">
        <v>97</v>
      </c>
      <c r="G27" s="141">
        <v>138</v>
      </c>
      <c r="H27" s="142">
        <v>112</v>
      </c>
    </row>
    <row r="28" spans="1:8" ht="12.75">
      <c r="A28" s="45" t="s">
        <v>17</v>
      </c>
      <c r="B28" s="50"/>
      <c r="C28" s="51" t="s">
        <v>52</v>
      </c>
      <c r="D28" s="51"/>
      <c r="E28" s="141">
        <v>616</v>
      </c>
      <c r="F28" s="140">
        <v>616</v>
      </c>
      <c r="G28" s="141">
        <v>616</v>
      </c>
      <c r="H28" s="142">
        <v>616</v>
      </c>
    </row>
    <row r="29" spans="1:8" ht="13.5" thickBot="1">
      <c r="A29" s="45" t="s">
        <v>18</v>
      </c>
      <c r="B29" s="50"/>
      <c r="C29" s="51" t="s">
        <v>60</v>
      </c>
      <c r="D29" s="51"/>
      <c r="E29" s="147">
        <v>140</v>
      </c>
      <c r="F29" s="146">
        <v>135</v>
      </c>
      <c r="G29" s="147">
        <v>150</v>
      </c>
      <c r="H29" s="148">
        <v>100</v>
      </c>
    </row>
    <row r="30" spans="1:8" ht="15" thickBot="1">
      <c r="A30" s="52" t="s">
        <v>19</v>
      </c>
      <c r="B30" s="53" t="s">
        <v>40</v>
      </c>
      <c r="C30" s="53"/>
      <c r="D30" s="54"/>
      <c r="E30" s="149">
        <f>SUM(E32+E35+E37+E36+E38+E39+E40)</f>
        <v>13299</v>
      </c>
      <c r="F30" s="149">
        <f>SUM(F32+F35+F37+F36+F38+F39+F40)</f>
        <v>15211</v>
      </c>
      <c r="G30" s="149">
        <f>SUM(G32+G35+G37+G36+G38+G39+G40)</f>
        <v>15354</v>
      </c>
      <c r="H30" s="149">
        <f>SUM(H32+H35+H37+H36+H38+H39+H40)</f>
        <v>15344</v>
      </c>
    </row>
    <row r="31" spans="1:8" ht="12.75">
      <c r="A31" s="55" t="s">
        <v>35</v>
      </c>
      <c r="B31" s="51"/>
      <c r="C31" s="51"/>
      <c r="D31" s="51"/>
      <c r="E31" s="151"/>
      <c r="F31" s="151"/>
      <c r="G31" s="152"/>
      <c r="H31" s="152"/>
    </row>
    <row r="32" spans="1:8" ht="12.75">
      <c r="A32" s="56" t="s">
        <v>20</v>
      </c>
      <c r="B32" s="47"/>
      <c r="C32" s="202" t="s">
        <v>41</v>
      </c>
      <c r="D32" s="202"/>
      <c r="E32" s="193">
        <f>SUM(E33:E34)</f>
        <v>0</v>
      </c>
      <c r="F32" s="193">
        <v>100</v>
      </c>
      <c r="G32" s="193">
        <v>100</v>
      </c>
      <c r="H32" s="193">
        <v>100</v>
      </c>
    </row>
    <row r="33" spans="1:8" ht="12.75">
      <c r="A33" s="56" t="s">
        <v>21</v>
      </c>
      <c r="B33" s="47"/>
      <c r="C33" s="264" t="s">
        <v>114</v>
      </c>
      <c r="D33" s="265"/>
      <c r="E33" s="144">
        <v>0</v>
      </c>
      <c r="F33" s="153"/>
      <c r="G33" s="144"/>
      <c r="H33" s="145"/>
    </row>
    <row r="34" spans="1:8" ht="12.75">
      <c r="A34" s="56" t="s">
        <v>22</v>
      </c>
      <c r="B34" s="47"/>
      <c r="C34" s="68"/>
      <c r="D34" s="69" t="s">
        <v>44</v>
      </c>
      <c r="E34" s="141">
        <v>0</v>
      </c>
      <c r="F34" s="154"/>
      <c r="G34" s="141"/>
      <c r="H34" s="142"/>
    </row>
    <row r="35" spans="1:8" ht="12.75">
      <c r="A35" s="56" t="s">
        <v>23</v>
      </c>
      <c r="B35" s="47"/>
      <c r="C35" s="69" t="s">
        <v>57</v>
      </c>
      <c r="D35" s="69"/>
      <c r="E35" s="141">
        <v>200</v>
      </c>
      <c r="F35" s="154">
        <v>200</v>
      </c>
      <c r="G35" s="141">
        <v>200</v>
      </c>
      <c r="H35" s="142">
        <v>200</v>
      </c>
    </row>
    <row r="36" spans="1:8" ht="12.75">
      <c r="A36" s="56" t="s">
        <v>24</v>
      </c>
      <c r="B36" s="47"/>
      <c r="C36" s="69" t="s">
        <v>90</v>
      </c>
      <c r="D36" s="69"/>
      <c r="E36" s="141">
        <v>0</v>
      </c>
      <c r="F36" s="154"/>
      <c r="G36" s="141"/>
      <c r="H36" s="142"/>
    </row>
    <row r="37" spans="1:8" ht="12.75">
      <c r="A37" s="56" t="s">
        <v>25</v>
      </c>
      <c r="B37" s="47"/>
      <c r="C37" s="47" t="s">
        <v>53</v>
      </c>
      <c r="D37" s="47"/>
      <c r="E37" s="141">
        <v>110</v>
      </c>
      <c r="F37" s="154">
        <v>100</v>
      </c>
      <c r="G37" s="141">
        <v>100</v>
      </c>
      <c r="H37" s="142">
        <v>100</v>
      </c>
    </row>
    <row r="38" spans="1:8" ht="12.75">
      <c r="A38" s="56" t="s">
        <v>26</v>
      </c>
      <c r="B38" s="47"/>
      <c r="C38" s="47" t="s">
        <v>54</v>
      </c>
      <c r="D38" s="47"/>
      <c r="E38" s="141">
        <v>0</v>
      </c>
      <c r="F38" s="154"/>
      <c r="G38" s="141"/>
      <c r="H38" s="142"/>
    </row>
    <row r="39" spans="1:8" ht="12.75">
      <c r="A39" s="56" t="s">
        <v>27</v>
      </c>
      <c r="B39" s="47"/>
      <c r="C39" s="266" t="s">
        <v>55</v>
      </c>
      <c r="D39" s="266"/>
      <c r="E39" s="144">
        <v>0</v>
      </c>
      <c r="F39" s="153"/>
      <c r="G39" s="144"/>
      <c r="H39" s="145"/>
    </row>
    <row r="40" spans="1:8" ht="12.75">
      <c r="A40" s="56" t="s">
        <v>28</v>
      </c>
      <c r="B40" s="47"/>
      <c r="C40" s="199" t="s">
        <v>56</v>
      </c>
      <c r="D40" s="199"/>
      <c r="E40" s="204">
        <f>SUM(E41:E47)</f>
        <v>12989</v>
      </c>
      <c r="F40" s="204">
        <f>SUM(F41:F47)</f>
        <v>14811</v>
      </c>
      <c r="G40" s="204">
        <f>SUM(G41:G47)</f>
        <v>14954</v>
      </c>
      <c r="H40" s="203">
        <f>SUM(H41:H47)</f>
        <v>14944</v>
      </c>
    </row>
    <row r="41" spans="1:8" ht="12.75">
      <c r="A41" s="56" t="s">
        <v>29</v>
      </c>
      <c r="B41" s="47"/>
      <c r="C41" s="48" t="s">
        <v>35</v>
      </c>
      <c r="D41" s="160" t="s">
        <v>42</v>
      </c>
      <c r="E41" s="192">
        <v>1475</v>
      </c>
      <c r="F41" s="153">
        <v>3280</v>
      </c>
      <c r="G41" s="144">
        <v>3300</v>
      </c>
      <c r="H41" s="145">
        <v>3314</v>
      </c>
    </row>
    <row r="42" spans="1:8" ht="12.75">
      <c r="A42" s="56" t="s">
        <v>30</v>
      </c>
      <c r="B42" s="59"/>
      <c r="C42" s="59"/>
      <c r="D42" s="161" t="s">
        <v>43</v>
      </c>
      <c r="E42" s="193">
        <v>499</v>
      </c>
      <c r="F42" s="154">
        <v>616</v>
      </c>
      <c r="G42" s="141">
        <v>616</v>
      </c>
      <c r="H42" s="142">
        <v>616</v>
      </c>
    </row>
    <row r="43" spans="1:8" ht="12.75">
      <c r="A43" s="56" t="s">
        <v>31</v>
      </c>
      <c r="B43" s="60"/>
      <c r="C43" s="60"/>
      <c r="D43" s="161" t="s">
        <v>99</v>
      </c>
      <c r="E43" s="193">
        <v>750</v>
      </c>
      <c r="F43" s="154">
        <v>650</v>
      </c>
      <c r="G43" s="141">
        <v>650</v>
      </c>
      <c r="H43" s="142">
        <v>575</v>
      </c>
    </row>
    <row r="44" spans="1:8" ht="12.75">
      <c r="A44" s="56" t="s">
        <v>130</v>
      </c>
      <c r="B44" s="60"/>
      <c r="C44" s="60"/>
      <c r="D44" s="161" t="s">
        <v>129</v>
      </c>
      <c r="E44" s="193">
        <v>0</v>
      </c>
      <c r="F44" s="154"/>
      <c r="G44" s="141"/>
      <c r="H44" s="142"/>
    </row>
    <row r="45" spans="1:8" ht="12.75">
      <c r="A45" s="56" t="s">
        <v>32</v>
      </c>
      <c r="B45" s="60"/>
      <c r="C45" s="60"/>
      <c r="D45" s="161" t="s">
        <v>79</v>
      </c>
      <c r="E45" s="249">
        <v>10265</v>
      </c>
      <c r="F45" s="154">
        <v>10265</v>
      </c>
      <c r="G45" s="141">
        <v>10388</v>
      </c>
      <c r="H45" s="142">
        <v>10439</v>
      </c>
    </row>
    <row r="46" spans="1:8" ht="12.75">
      <c r="A46" s="56" t="s">
        <v>91</v>
      </c>
      <c r="B46" s="60"/>
      <c r="C46" s="60"/>
      <c r="D46" s="161" t="s">
        <v>80</v>
      </c>
      <c r="E46" s="250">
        <v>0</v>
      </c>
      <c r="F46" s="155"/>
      <c r="G46" s="156"/>
      <c r="H46" s="157"/>
    </row>
    <row r="47" spans="1:8" ht="12.75">
      <c r="A47" s="56" t="s">
        <v>92</v>
      </c>
      <c r="B47" s="60"/>
      <c r="C47" s="60"/>
      <c r="D47" s="161" t="s">
        <v>81</v>
      </c>
      <c r="E47" s="251">
        <v>0</v>
      </c>
      <c r="F47" s="153"/>
      <c r="G47" s="144"/>
      <c r="H47" s="145"/>
    </row>
    <row r="48" spans="1:8" ht="13.5" thickBot="1">
      <c r="A48" s="56" t="s">
        <v>93</v>
      </c>
      <c r="B48" s="60"/>
      <c r="C48" s="60"/>
      <c r="D48" s="162" t="s">
        <v>82</v>
      </c>
      <c r="E48" s="238">
        <v>0</v>
      </c>
      <c r="F48" s="239"/>
      <c r="G48" s="238"/>
      <c r="H48" s="240"/>
    </row>
    <row r="49" spans="1:8" ht="13.5" thickBot="1">
      <c r="A49" s="61" t="s">
        <v>94</v>
      </c>
      <c r="B49" s="267" t="s">
        <v>59</v>
      </c>
      <c r="C49" s="267"/>
      <c r="D49" s="268"/>
      <c r="E49" s="149">
        <f>E30-E12</f>
        <v>0</v>
      </c>
      <c r="F49" s="149">
        <f>F30-F12</f>
        <v>0</v>
      </c>
      <c r="G49" s="149">
        <f>G30-G12</f>
        <v>0</v>
      </c>
      <c r="H49" s="149">
        <f>H30-H12</f>
        <v>0</v>
      </c>
    </row>
    <row r="50" spans="1:8" ht="12.75">
      <c r="A50" s="269" t="s">
        <v>45</v>
      </c>
      <c r="B50" s="270"/>
      <c r="C50" s="270"/>
      <c r="D50" s="270"/>
      <c r="E50" s="270"/>
      <c r="F50" s="270"/>
      <c r="G50" s="270"/>
      <c r="H50" s="8"/>
    </row>
    <row r="51" spans="1:8" ht="12.75">
      <c r="A51" s="271"/>
      <c r="B51" s="271"/>
      <c r="C51" s="271"/>
      <c r="D51" s="271"/>
      <c r="E51" s="271"/>
      <c r="F51" s="271"/>
      <c r="G51" s="271"/>
      <c r="H51" s="8"/>
    </row>
    <row r="52" spans="1:8" ht="12.75">
      <c r="A52" s="343" t="s">
        <v>183</v>
      </c>
      <c r="B52" s="343"/>
      <c r="C52" s="343"/>
      <c r="D52" s="343"/>
      <c r="E52" s="343"/>
      <c r="F52" s="343"/>
      <c r="G52" s="343"/>
      <c r="H52" s="11"/>
    </row>
    <row r="53" spans="1:8" ht="14.25">
      <c r="A53" s="344"/>
      <c r="B53" s="344"/>
      <c r="C53" s="344"/>
      <c r="D53" s="344"/>
      <c r="E53" s="344"/>
      <c r="F53" s="345"/>
      <c r="G53" s="345"/>
      <c r="H53" s="11"/>
    </row>
    <row r="54" spans="1:8" ht="14.25">
      <c r="A54" s="344" t="s">
        <v>184</v>
      </c>
      <c r="B54" s="344"/>
      <c r="C54" s="344"/>
      <c r="D54" s="345"/>
      <c r="E54" s="347" t="s">
        <v>185</v>
      </c>
      <c r="F54" s="347"/>
      <c r="G54" s="347"/>
      <c r="H54" s="11"/>
    </row>
    <row r="55" spans="1:8" ht="14.25">
      <c r="A55" s="344"/>
      <c r="B55" s="348"/>
      <c r="C55" s="348"/>
      <c r="D55" s="349"/>
      <c r="E55" s="348"/>
      <c r="F55" s="348"/>
      <c r="G55" s="344"/>
      <c r="H55" s="6"/>
    </row>
    <row r="56" spans="1:8" ht="14.25">
      <c r="A56" s="344"/>
      <c r="B56" s="348"/>
      <c r="C56" s="348"/>
      <c r="D56" s="349"/>
      <c r="E56" s="348"/>
      <c r="F56" s="348"/>
      <c r="G56" s="344"/>
      <c r="H56" s="7"/>
    </row>
    <row r="57" spans="1:7" ht="14.25">
      <c r="A57" s="344"/>
      <c r="B57" s="344"/>
      <c r="C57" s="344"/>
      <c r="D57" s="344"/>
      <c r="E57" s="344"/>
      <c r="F57" s="344"/>
      <c r="G57" s="344"/>
    </row>
    <row r="58" spans="1:7" ht="14.25">
      <c r="A58" s="350" t="s">
        <v>186</v>
      </c>
      <c r="B58" s="350"/>
      <c r="C58" s="350"/>
      <c r="D58" s="344"/>
      <c r="E58" s="344"/>
      <c r="F58" s="344"/>
      <c r="G58" s="344"/>
    </row>
    <row r="59" spans="1:7" ht="14.25">
      <c r="A59" s="344"/>
      <c r="B59" s="344"/>
      <c r="C59" s="344"/>
      <c r="D59" s="344"/>
      <c r="E59" s="344"/>
      <c r="F59" s="344"/>
      <c r="G59" s="344"/>
    </row>
    <row r="60" spans="1:7" ht="14.25">
      <c r="A60" s="344" t="s">
        <v>78</v>
      </c>
      <c r="B60" s="344"/>
      <c r="C60" s="344"/>
      <c r="D60" s="344"/>
      <c r="E60" s="344"/>
      <c r="F60" s="344"/>
      <c r="G60" s="344"/>
    </row>
  </sheetData>
  <sheetProtection/>
  <mergeCells count="19">
    <mergeCell ref="A7:D7"/>
    <mergeCell ref="A52:G52"/>
    <mergeCell ref="E54:G54"/>
    <mergeCell ref="A58:C58"/>
    <mergeCell ref="A3:H3"/>
    <mergeCell ref="A4:H4"/>
    <mergeCell ref="C33:D33"/>
    <mergeCell ref="C39:D39"/>
    <mergeCell ref="B49:D49"/>
    <mergeCell ref="A50:G50"/>
    <mergeCell ref="A51:G51"/>
    <mergeCell ref="A1:H1"/>
    <mergeCell ref="A6:H6"/>
    <mergeCell ref="A8:D8"/>
    <mergeCell ref="A9:D11"/>
    <mergeCell ref="E9:E10"/>
    <mergeCell ref="E11:H11"/>
    <mergeCell ref="G9:H9"/>
    <mergeCell ref="A2:H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37">
      <selection activeCell="A54" sqref="A54:D54"/>
    </sheetView>
  </sheetViews>
  <sheetFormatPr defaultColWidth="9.00390625" defaultRowHeight="12.75"/>
  <cols>
    <col min="1" max="1" width="5.625" style="0" customWidth="1"/>
    <col min="2" max="2" width="2.25390625" style="0" customWidth="1"/>
    <col min="4" max="4" width="33.625" style="0" customWidth="1"/>
    <col min="5" max="5" width="9.75390625" style="0" customWidth="1"/>
    <col min="6" max="8" width="9.00390625" style="0" customWidth="1"/>
  </cols>
  <sheetData>
    <row r="1" spans="1:8" ht="19.5" customHeight="1">
      <c r="A1" s="327" t="s">
        <v>176</v>
      </c>
      <c r="B1" s="327"/>
      <c r="C1" s="327"/>
      <c r="D1" s="327"/>
      <c r="E1" s="327"/>
      <c r="F1" s="327"/>
      <c r="G1" s="327"/>
      <c r="H1" s="327"/>
    </row>
    <row r="2" spans="1:8" ht="16.5" customHeight="1">
      <c r="A2" s="338" t="s">
        <v>177</v>
      </c>
      <c r="B2" s="338"/>
      <c r="C2" s="338"/>
      <c r="D2" s="338"/>
      <c r="E2" s="338"/>
      <c r="F2" s="338"/>
      <c r="G2" s="338"/>
      <c r="H2" s="338"/>
    </row>
    <row r="3" spans="1:8" ht="15.75" customHeight="1">
      <c r="A3" s="330" t="s">
        <v>102</v>
      </c>
      <c r="B3" s="331"/>
      <c r="C3" s="331"/>
      <c r="D3" s="331"/>
      <c r="E3" s="331"/>
      <c r="F3" s="331"/>
      <c r="G3" s="331"/>
      <c r="H3" s="332"/>
    </row>
    <row r="4" spans="1:8" ht="12.75" customHeight="1">
      <c r="A4" s="333" t="s">
        <v>103</v>
      </c>
      <c r="B4" s="334"/>
      <c r="C4" s="334"/>
      <c r="D4" s="334"/>
      <c r="E4" s="334"/>
      <c r="F4" s="334"/>
      <c r="G4" s="334"/>
      <c r="H4" s="335"/>
    </row>
    <row r="5" spans="1:8" ht="12.75" customHeight="1">
      <c r="A5" s="336"/>
      <c r="B5" s="337"/>
      <c r="C5" s="337"/>
      <c r="D5" s="337"/>
      <c r="E5" s="337"/>
      <c r="F5" s="337"/>
      <c r="G5" s="337"/>
      <c r="H5" s="340"/>
    </row>
    <row r="6" spans="1:8" ht="18">
      <c r="A6" s="273" t="s">
        <v>125</v>
      </c>
      <c r="B6" s="274"/>
      <c r="C6" s="274"/>
      <c r="D6" s="274"/>
      <c r="E6" s="274"/>
      <c r="F6" s="274"/>
      <c r="G6" s="274"/>
      <c r="H6" s="275"/>
    </row>
    <row r="7" spans="1:5" ht="18">
      <c r="A7" s="341" t="s">
        <v>181</v>
      </c>
      <c r="B7" s="341"/>
      <c r="C7" s="341"/>
      <c r="D7" s="341"/>
      <c r="E7" s="2"/>
    </row>
    <row r="8" spans="1:4" ht="11.25" customHeight="1" thickBot="1">
      <c r="A8" s="276"/>
      <c r="B8" s="276"/>
      <c r="C8" s="276"/>
      <c r="D8" s="276"/>
    </row>
    <row r="9" spans="1:8" ht="39" customHeight="1" thickBot="1">
      <c r="A9" s="277" t="s">
        <v>1</v>
      </c>
      <c r="B9" s="278"/>
      <c r="C9" s="278"/>
      <c r="D9" s="279"/>
      <c r="E9" s="286" t="s">
        <v>126</v>
      </c>
      <c r="F9" s="190" t="s">
        <v>98</v>
      </c>
      <c r="G9" s="288" t="s">
        <v>61</v>
      </c>
      <c r="H9" s="289"/>
    </row>
    <row r="10" spans="1:8" ht="13.5" customHeight="1" thickBot="1">
      <c r="A10" s="280"/>
      <c r="B10" s="281"/>
      <c r="C10" s="281"/>
      <c r="D10" s="282"/>
      <c r="E10" s="287"/>
      <c r="F10" s="119">
        <v>2023</v>
      </c>
      <c r="G10" s="119">
        <v>2024</v>
      </c>
      <c r="H10" s="191">
        <v>2025</v>
      </c>
    </row>
    <row r="11" spans="1:8" ht="13.5" thickBot="1">
      <c r="A11" s="283"/>
      <c r="B11" s="284"/>
      <c r="C11" s="284"/>
      <c r="D11" s="285"/>
      <c r="E11" s="290" t="s">
        <v>33</v>
      </c>
      <c r="F11" s="291"/>
      <c r="G11" s="291"/>
      <c r="H11" s="292"/>
    </row>
    <row r="12" spans="1:8" ht="15" thickBot="1">
      <c r="A12" s="40" t="s">
        <v>2</v>
      </c>
      <c r="B12" s="41" t="s">
        <v>34</v>
      </c>
      <c r="C12" s="41"/>
      <c r="D12" s="41"/>
      <c r="E12" s="96">
        <f>E14+E15+E16+E17+E18+E19+E22+E23+E24+E25+E26+E27+E28+E29</f>
        <v>2023</v>
      </c>
      <c r="F12" s="96">
        <f>F14+F15+F16+F17+F18+F19+F22+F23+F24+F25+F26+F27+F28+F29</f>
        <v>2133</v>
      </c>
      <c r="G12" s="96">
        <f>G14+G15+G16+G17+G18+G19+G22+G23+G24+G25+G26+G27+G28+G29</f>
        <v>2141</v>
      </c>
      <c r="H12" s="96">
        <f>H14+H15+H16+H17+H18+H19+H22+H23+H24+H25+H26+H27+H28+H29</f>
        <v>2154</v>
      </c>
    </row>
    <row r="13" spans="1:8" ht="13.5" thickTop="1">
      <c r="A13" s="42" t="s">
        <v>35</v>
      </c>
      <c r="B13" s="43"/>
      <c r="C13" s="44"/>
      <c r="D13" s="44"/>
      <c r="E13" s="97"/>
      <c r="F13" s="98"/>
      <c r="G13" s="99"/>
      <c r="H13" s="99"/>
    </row>
    <row r="14" spans="1:8" ht="12.75">
      <c r="A14" s="45" t="s">
        <v>0</v>
      </c>
      <c r="B14" s="46"/>
      <c r="C14" s="47" t="s">
        <v>95</v>
      </c>
      <c r="D14" s="47"/>
      <c r="E14" s="101">
        <v>96</v>
      </c>
      <c r="F14" s="100">
        <v>93</v>
      </c>
      <c r="G14" s="101">
        <v>93</v>
      </c>
      <c r="H14" s="102">
        <v>94</v>
      </c>
    </row>
    <row r="15" spans="1:8" ht="12.75">
      <c r="A15" s="45" t="s">
        <v>3</v>
      </c>
      <c r="B15" s="46"/>
      <c r="C15" s="47" t="s">
        <v>96</v>
      </c>
      <c r="D15" s="47"/>
      <c r="E15" s="101">
        <v>0</v>
      </c>
      <c r="F15" s="100">
        <v>0</v>
      </c>
      <c r="G15" s="101">
        <v>0</v>
      </c>
      <c r="H15" s="102">
        <v>0</v>
      </c>
    </row>
    <row r="16" spans="1:8" ht="12.75">
      <c r="A16" s="45" t="s">
        <v>4</v>
      </c>
      <c r="B16" s="46"/>
      <c r="C16" s="47" t="s">
        <v>47</v>
      </c>
      <c r="D16" s="47"/>
      <c r="E16" s="101">
        <v>289</v>
      </c>
      <c r="F16" s="100">
        <v>60</v>
      </c>
      <c r="G16" s="101">
        <v>60</v>
      </c>
      <c r="H16" s="102">
        <v>60</v>
      </c>
    </row>
    <row r="17" spans="1:8" ht="12.75">
      <c r="A17" s="45" t="s">
        <v>5</v>
      </c>
      <c r="B17" s="46"/>
      <c r="C17" s="47" t="s">
        <v>46</v>
      </c>
      <c r="D17" s="47"/>
      <c r="E17" s="101">
        <v>1</v>
      </c>
      <c r="F17" s="100">
        <v>0</v>
      </c>
      <c r="G17" s="101">
        <v>0</v>
      </c>
      <c r="H17" s="102">
        <v>1</v>
      </c>
    </row>
    <row r="18" spans="1:8" ht="12.75">
      <c r="A18" s="45" t="s">
        <v>6</v>
      </c>
      <c r="B18" s="46"/>
      <c r="C18" s="47" t="s">
        <v>48</v>
      </c>
      <c r="D18" s="47"/>
      <c r="E18" s="103">
        <v>1077</v>
      </c>
      <c r="F18" s="98">
        <v>1420</v>
      </c>
      <c r="G18" s="103">
        <v>1425</v>
      </c>
      <c r="H18" s="104">
        <v>1433</v>
      </c>
    </row>
    <row r="19" spans="1:11" ht="12.75">
      <c r="A19" s="45" t="s">
        <v>7</v>
      </c>
      <c r="B19" s="46"/>
      <c r="C19" s="199" t="s">
        <v>36</v>
      </c>
      <c r="D19" s="199"/>
      <c r="E19" s="214">
        <f>SUM(E20:E21)</f>
        <v>409</v>
      </c>
      <c r="F19" s="214">
        <f>SUM(F20:F21)</f>
        <v>409</v>
      </c>
      <c r="G19" s="214">
        <f>SUM(G20:G21)</f>
        <v>411</v>
      </c>
      <c r="H19" s="215">
        <f>SUM(H20:H21)</f>
        <v>413</v>
      </c>
      <c r="K19" s="167"/>
    </row>
    <row r="20" spans="1:11" ht="12.75">
      <c r="A20" s="45" t="s">
        <v>8</v>
      </c>
      <c r="B20" s="46"/>
      <c r="C20" s="48" t="s">
        <v>35</v>
      </c>
      <c r="D20" s="47" t="s">
        <v>37</v>
      </c>
      <c r="E20" s="103">
        <v>400</v>
      </c>
      <c r="F20" s="98">
        <v>400</v>
      </c>
      <c r="G20" s="103">
        <v>402</v>
      </c>
      <c r="H20" s="104">
        <v>404</v>
      </c>
      <c r="K20" s="167"/>
    </row>
    <row r="21" spans="1:8" ht="12.75">
      <c r="A21" s="45" t="s">
        <v>9</v>
      </c>
      <c r="B21" s="46"/>
      <c r="C21" s="47"/>
      <c r="D21" s="47" t="s">
        <v>38</v>
      </c>
      <c r="E21" s="101">
        <v>9</v>
      </c>
      <c r="F21" s="100">
        <v>9</v>
      </c>
      <c r="G21" s="101">
        <v>9</v>
      </c>
      <c r="H21" s="102">
        <v>9</v>
      </c>
    </row>
    <row r="22" spans="1:8" ht="12.75">
      <c r="A22" s="45" t="s">
        <v>10</v>
      </c>
      <c r="B22" s="46"/>
      <c r="C22" s="47" t="s">
        <v>49</v>
      </c>
      <c r="D22" s="47"/>
      <c r="E22" s="101">
        <v>137</v>
      </c>
      <c r="F22" s="100">
        <v>137</v>
      </c>
      <c r="G22" s="101">
        <v>138</v>
      </c>
      <c r="H22" s="102">
        <v>139</v>
      </c>
    </row>
    <row r="23" spans="1:8" ht="12.75">
      <c r="A23" s="45" t="s">
        <v>11</v>
      </c>
      <c r="B23" s="46"/>
      <c r="C23" s="47" t="s">
        <v>50</v>
      </c>
      <c r="D23" s="47"/>
      <c r="E23" s="101">
        <v>2</v>
      </c>
      <c r="F23" s="100">
        <v>2</v>
      </c>
      <c r="G23" s="101">
        <v>2</v>
      </c>
      <c r="H23" s="102">
        <v>2</v>
      </c>
    </row>
    <row r="24" spans="1:8" ht="12.75">
      <c r="A24" s="45" t="s">
        <v>12</v>
      </c>
      <c r="B24" s="46"/>
      <c r="C24" s="47" t="s">
        <v>97</v>
      </c>
      <c r="D24" s="47"/>
      <c r="E24" s="101">
        <v>12</v>
      </c>
      <c r="F24" s="100">
        <v>12</v>
      </c>
      <c r="G24" s="101">
        <v>12</v>
      </c>
      <c r="H24" s="102">
        <v>12</v>
      </c>
    </row>
    <row r="25" spans="1:8" ht="12.75">
      <c r="A25" s="45" t="s">
        <v>14</v>
      </c>
      <c r="B25" s="46"/>
      <c r="C25" s="47" t="s">
        <v>58</v>
      </c>
      <c r="D25" s="47"/>
      <c r="E25" s="101">
        <v>0</v>
      </c>
      <c r="F25" s="100"/>
      <c r="G25" s="101"/>
      <c r="H25" s="102"/>
    </row>
    <row r="26" spans="1:8" ht="12.75">
      <c r="A26" s="45" t="s">
        <v>15</v>
      </c>
      <c r="B26" s="46"/>
      <c r="C26" s="49" t="s">
        <v>39</v>
      </c>
      <c r="D26" s="47"/>
      <c r="E26" s="101">
        <v>0</v>
      </c>
      <c r="F26" s="100"/>
      <c r="G26" s="101"/>
      <c r="H26" s="102"/>
    </row>
    <row r="27" spans="1:8" ht="12.75">
      <c r="A27" s="45" t="s">
        <v>16</v>
      </c>
      <c r="B27" s="50"/>
      <c r="C27" s="51" t="s">
        <v>51</v>
      </c>
      <c r="D27" s="51"/>
      <c r="E27" s="101">
        <v>0</v>
      </c>
      <c r="F27" s="100"/>
      <c r="G27" s="101"/>
      <c r="H27" s="102"/>
    </row>
    <row r="28" spans="1:8" ht="12.75">
      <c r="A28" s="45" t="s">
        <v>17</v>
      </c>
      <c r="B28" s="50"/>
      <c r="C28" s="51" t="s">
        <v>52</v>
      </c>
      <c r="D28" s="51"/>
      <c r="E28" s="101">
        <v>0</v>
      </c>
      <c r="F28" s="100"/>
      <c r="G28" s="101"/>
      <c r="H28" s="102"/>
    </row>
    <row r="29" spans="1:8" ht="13.5" thickBot="1">
      <c r="A29" s="45" t="s">
        <v>18</v>
      </c>
      <c r="B29" s="50"/>
      <c r="C29" s="51" t="s">
        <v>60</v>
      </c>
      <c r="D29" s="51"/>
      <c r="E29" s="106">
        <v>0</v>
      </c>
      <c r="F29" s="105"/>
      <c r="G29" s="106"/>
      <c r="H29" s="107"/>
    </row>
    <row r="30" spans="1:8" ht="15" thickBot="1">
      <c r="A30" s="52" t="s">
        <v>19</v>
      </c>
      <c r="B30" s="53" t="s">
        <v>40</v>
      </c>
      <c r="C30" s="53"/>
      <c r="D30" s="54"/>
      <c r="E30" s="108">
        <f>SUM(E32+E35+E37+E36+E38+E39+E40)</f>
        <v>2023</v>
      </c>
      <c r="F30" s="108">
        <f>SUM(F32+F35+F37+F36+F38+F39+F40)</f>
        <v>2133</v>
      </c>
      <c r="G30" s="108">
        <f>SUM(G32+G35+G37+G36+G38+G39+G40)</f>
        <v>2141</v>
      </c>
      <c r="H30" s="108">
        <f>SUM(H32+H35+H37+H36+H38+H39+H40)</f>
        <v>2154</v>
      </c>
    </row>
    <row r="31" spans="1:8" ht="12.75">
      <c r="A31" s="55" t="s">
        <v>35</v>
      </c>
      <c r="B31" s="51"/>
      <c r="C31" s="51"/>
      <c r="D31" s="51"/>
      <c r="E31" s="109"/>
      <c r="F31" s="109"/>
      <c r="G31" s="99"/>
      <c r="H31" s="99"/>
    </row>
    <row r="32" spans="1:8" ht="12.75">
      <c r="A32" s="56" t="s">
        <v>20</v>
      </c>
      <c r="B32" s="47"/>
      <c r="C32" s="202" t="s">
        <v>41</v>
      </c>
      <c r="D32" s="202"/>
      <c r="E32" s="197">
        <f>SUM(E33:E34)</f>
        <v>0</v>
      </c>
      <c r="F32" s="197">
        <f>SUM(F33:F34)</f>
        <v>0</v>
      </c>
      <c r="G32" s="197">
        <f>SUM(G33:G34)</f>
        <v>0</v>
      </c>
      <c r="H32" s="197">
        <f>SUM(H33:H34)</f>
        <v>0</v>
      </c>
    </row>
    <row r="33" spans="1:8" ht="12.75">
      <c r="A33" s="56" t="s">
        <v>21</v>
      </c>
      <c r="B33" s="47"/>
      <c r="C33" s="264" t="s">
        <v>114</v>
      </c>
      <c r="D33" s="265"/>
      <c r="E33" s="103">
        <v>0</v>
      </c>
      <c r="F33" s="110"/>
      <c r="G33" s="103"/>
      <c r="H33" s="104"/>
    </row>
    <row r="34" spans="1:8" ht="12.75">
      <c r="A34" s="56" t="s">
        <v>22</v>
      </c>
      <c r="B34" s="47"/>
      <c r="C34" s="88"/>
      <c r="D34" s="89" t="s">
        <v>44</v>
      </c>
      <c r="E34" s="101">
        <v>0</v>
      </c>
      <c r="F34" s="111"/>
      <c r="G34" s="101"/>
      <c r="H34" s="102"/>
    </row>
    <row r="35" spans="1:8" ht="12.75">
      <c r="A35" s="56" t="s">
        <v>23</v>
      </c>
      <c r="B35" s="47"/>
      <c r="C35" s="89" t="s">
        <v>57</v>
      </c>
      <c r="D35" s="89"/>
      <c r="E35" s="101">
        <v>0</v>
      </c>
      <c r="F35" s="111"/>
      <c r="G35" s="101"/>
      <c r="H35" s="102"/>
    </row>
    <row r="36" spans="1:8" ht="12.75">
      <c r="A36" s="56" t="s">
        <v>24</v>
      </c>
      <c r="B36" s="47"/>
      <c r="C36" s="89" t="s">
        <v>90</v>
      </c>
      <c r="D36" s="89"/>
      <c r="E36" s="101">
        <v>0</v>
      </c>
      <c r="F36" s="111"/>
      <c r="G36" s="101"/>
      <c r="H36" s="102"/>
    </row>
    <row r="37" spans="1:8" ht="12.75">
      <c r="A37" s="56" t="s">
        <v>25</v>
      </c>
      <c r="B37" s="47"/>
      <c r="C37" s="47" t="s">
        <v>53</v>
      </c>
      <c r="D37" s="47"/>
      <c r="E37" s="101">
        <v>0</v>
      </c>
      <c r="F37" s="111"/>
      <c r="G37" s="101"/>
      <c r="H37" s="102"/>
    </row>
    <row r="38" spans="1:8" ht="12.75">
      <c r="A38" s="56" t="s">
        <v>26</v>
      </c>
      <c r="B38" s="47"/>
      <c r="C38" s="47" t="s">
        <v>54</v>
      </c>
      <c r="D38" s="47"/>
      <c r="E38" s="101">
        <v>0</v>
      </c>
      <c r="F38" s="111"/>
      <c r="G38" s="101"/>
      <c r="H38" s="102"/>
    </row>
    <row r="39" spans="1:8" ht="12.75">
      <c r="A39" s="56" t="s">
        <v>27</v>
      </c>
      <c r="B39" s="47"/>
      <c r="C39" s="266" t="s">
        <v>55</v>
      </c>
      <c r="D39" s="266"/>
      <c r="E39" s="103">
        <v>0</v>
      </c>
      <c r="F39" s="110"/>
      <c r="G39" s="103"/>
      <c r="H39" s="104"/>
    </row>
    <row r="40" spans="1:8" ht="12.75">
      <c r="A40" s="56" t="s">
        <v>28</v>
      </c>
      <c r="B40" s="47"/>
      <c r="C40" s="199" t="s">
        <v>56</v>
      </c>
      <c r="D40" s="199"/>
      <c r="E40" s="216">
        <f>SUM(E41:E47)</f>
        <v>2023</v>
      </c>
      <c r="F40" s="216">
        <f>SUM(F41:F47)</f>
        <v>2133</v>
      </c>
      <c r="G40" s="216">
        <f>SUM(G41:G47)</f>
        <v>2141</v>
      </c>
      <c r="H40" s="217">
        <f>SUM(H41:H47)</f>
        <v>2154</v>
      </c>
    </row>
    <row r="41" spans="1:8" ht="12.75">
      <c r="A41" s="56" t="s">
        <v>29</v>
      </c>
      <c r="B41" s="47"/>
      <c r="C41" s="48" t="s">
        <v>35</v>
      </c>
      <c r="D41" s="160" t="s">
        <v>42</v>
      </c>
      <c r="E41" s="196">
        <v>1180</v>
      </c>
      <c r="F41" s="110">
        <v>1480</v>
      </c>
      <c r="G41" s="103">
        <v>1488</v>
      </c>
      <c r="H41" s="104">
        <v>1501</v>
      </c>
    </row>
    <row r="42" spans="1:8" ht="12.75">
      <c r="A42" s="56" t="s">
        <v>30</v>
      </c>
      <c r="B42" s="59"/>
      <c r="C42" s="59"/>
      <c r="D42" s="161" t="s">
        <v>43</v>
      </c>
      <c r="E42" s="197">
        <v>0</v>
      </c>
      <c r="F42" s="111"/>
      <c r="G42" s="101"/>
      <c r="H42" s="102"/>
    </row>
    <row r="43" spans="1:8" ht="12.75">
      <c r="A43" s="56" t="s">
        <v>31</v>
      </c>
      <c r="B43" s="60"/>
      <c r="C43" s="60"/>
      <c r="D43" s="161" t="s">
        <v>99</v>
      </c>
      <c r="E43" s="197">
        <v>250</v>
      </c>
      <c r="F43" s="111">
        <v>60</v>
      </c>
      <c r="G43" s="101">
        <v>60</v>
      </c>
      <c r="H43" s="102">
        <v>60</v>
      </c>
    </row>
    <row r="44" spans="1:8" ht="12.75">
      <c r="A44" s="56" t="s">
        <v>32</v>
      </c>
      <c r="B44" s="60"/>
      <c r="C44" s="60"/>
      <c r="D44" s="161" t="s">
        <v>129</v>
      </c>
      <c r="E44" s="197">
        <v>0</v>
      </c>
      <c r="F44" s="111"/>
      <c r="G44" s="101"/>
      <c r="H44" s="102"/>
    </row>
    <row r="45" spans="1:8" ht="12.75">
      <c r="A45" s="56" t="s">
        <v>91</v>
      </c>
      <c r="B45" s="60"/>
      <c r="C45" s="60"/>
      <c r="D45" s="161" t="s">
        <v>79</v>
      </c>
      <c r="E45" s="252">
        <v>593</v>
      </c>
      <c r="F45" s="111">
        <v>593</v>
      </c>
      <c r="G45" s="101">
        <v>593</v>
      </c>
      <c r="H45" s="102">
        <v>593</v>
      </c>
    </row>
    <row r="46" spans="1:8" ht="12.75">
      <c r="A46" s="56" t="s">
        <v>92</v>
      </c>
      <c r="B46" s="60"/>
      <c r="C46" s="60"/>
      <c r="D46" s="161" t="s">
        <v>80</v>
      </c>
      <c r="E46" s="253">
        <v>0</v>
      </c>
      <c r="F46" s="112"/>
      <c r="G46" s="113"/>
      <c r="H46" s="114"/>
    </row>
    <row r="47" spans="1:8" ht="12.75">
      <c r="A47" s="56" t="s">
        <v>93</v>
      </c>
      <c r="B47" s="60"/>
      <c r="C47" s="60"/>
      <c r="D47" s="161" t="s">
        <v>81</v>
      </c>
      <c r="E47" s="254">
        <v>0</v>
      </c>
      <c r="F47" s="110"/>
      <c r="G47" s="103"/>
      <c r="H47" s="104"/>
    </row>
    <row r="48" spans="1:8" ht="13.5" thickBot="1">
      <c r="A48" s="56"/>
      <c r="B48" s="60"/>
      <c r="C48" s="60"/>
      <c r="D48" s="162" t="s">
        <v>82</v>
      </c>
      <c r="E48" s="241">
        <v>0</v>
      </c>
      <c r="F48" s="242"/>
      <c r="G48" s="241"/>
      <c r="H48" s="243"/>
    </row>
    <row r="49" spans="1:8" ht="13.5" thickBot="1">
      <c r="A49" s="61" t="s">
        <v>94</v>
      </c>
      <c r="B49" s="267" t="s">
        <v>59</v>
      </c>
      <c r="C49" s="267"/>
      <c r="D49" s="268"/>
      <c r="E49" s="108">
        <f>E30-E12</f>
        <v>0</v>
      </c>
      <c r="F49" s="108">
        <f>F30-F12</f>
        <v>0</v>
      </c>
      <c r="G49" s="108">
        <f>G30-G12</f>
        <v>0</v>
      </c>
      <c r="H49" s="108">
        <f>H30-H12</f>
        <v>0</v>
      </c>
    </row>
    <row r="50" spans="1:8" ht="12.75">
      <c r="A50" s="269" t="s">
        <v>45</v>
      </c>
      <c r="B50" s="270"/>
      <c r="C50" s="270"/>
      <c r="D50" s="270"/>
      <c r="E50" s="270"/>
      <c r="F50" s="270"/>
      <c r="G50" s="270"/>
      <c r="H50" s="8"/>
    </row>
    <row r="51" spans="1:8" ht="12.75">
      <c r="A51" s="271"/>
      <c r="B51" s="271"/>
      <c r="C51" s="271"/>
      <c r="D51" s="271"/>
      <c r="E51" s="271"/>
      <c r="F51" s="271"/>
      <c r="G51" s="271"/>
      <c r="H51" s="8"/>
    </row>
    <row r="52" spans="1:8" ht="12.75">
      <c r="A52" s="343" t="s">
        <v>183</v>
      </c>
      <c r="B52" s="343"/>
      <c r="C52" s="343"/>
      <c r="D52" s="343"/>
      <c r="E52" s="343"/>
      <c r="F52" s="343"/>
      <c r="G52" s="343"/>
      <c r="H52" s="11"/>
    </row>
    <row r="53" spans="1:8" ht="14.25">
      <c r="A53" s="344"/>
      <c r="B53" s="344"/>
      <c r="C53" s="344"/>
      <c r="D53" s="344"/>
      <c r="E53" s="344"/>
      <c r="F53" s="345"/>
      <c r="G53" s="345"/>
      <c r="H53" s="11"/>
    </row>
    <row r="54" spans="1:8" ht="14.25">
      <c r="A54" s="344" t="s">
        <v>184</v>
      </c>
      <c r="B54" s="344"/>
      <c r="C54" s="344"/>
      <c r="D54" s="345"/>
      <c r="E54" s="347" t="s">
        <v>185</v>
      </c>
      <c r="F54" s="347"/>
      <c r="G54" s="347"/>
      <c r="H54" s="11"/>
    </row>
    <row r="55" spans="1:8" ht="14.25">
      <c r="A55" s="344"/>
      <c r="B55" s="348"/>
      <c r="C55" s="348"/>
      <c r="D55" s="349"/>
      <c r="E55" s="348"/>
      <c r="F55" s="348"/>
      <c r="G55" s="344"/>
      <c r="H55" s="6"/>
    </row>
    <row r="56" spans="1:8" ht="14.25">
      <c r="A56" s="344"/>
      <c r="B56" s="348"/>
      <c r="C56" s="348"/>
      <c r="D56" s="349"/>
      <c r="E56" s="348"/>
      <c r="F56" s="348"/>
      <c r="G56" s="344"/>
      <c r="H56" s="7"/>
    </row>
    <row r="57" spans="1:7" ht="14.25">
      <c r="A57" s="344"/>
      <c r="B57" s="344"/>
      <c r="C57" s="344"/>
      <c r="D57" s="344"/>
      <c r="E57" s="344"/>
      <c r="F57" s="344"/>
      <c r="G57" s="344"/>
    </row>
    <row r="58" spans="1:7" ht="14.25">
      <c r="A58" s="350" t="s">
        <v>186</v>
      </c>
      <c r="B58" s="350"/>
      <c r="C58" s="350"/>
      <c r="D58" s="344"/>
      <c r="E58" s="344"/>
      <c r="F58" s="344"/>
      <c r="G58" s="344"/>
    </row>
    <row r="59" spans="1:7" ht="14.25">
      <c r="A59" s="344"/>
      <c r="B59" s="344"/>
      <c r="C59" s="344"/>
      <c r="D59" s="344"/>
      <c r="E59" s="344"/>
      <c r="F59" s="344"/>
      <c r="G59" s="344"/>
    </row>
    <row r="60" spans="1:7" ht="14.25">
      <c r="A60" s="344" t="s">
        <v>78</v>
      </c>
      <c r="B60" s="344"/>
      <c r="C60" s="344"/>
      <c r="D60" s="344"/>
      <c r="E60" s="344"/>
      <c r="F60" s="344"/>
      <c r="G60" s="344"/>
    </row>
  </sheetData>
  <sheetProtection/>
  <mergeCells count="19">
    <mergeCell ref="A7:D7"/>
    <mergeCell ref="A52:G52"/>
    <mergeCell ref="E54:G54"/>
    <mergeCell ref="A58:C58"/>
    <mergeCell ref="A3:H3"/>
    <mergeCell ref="A4:H4"/>
    <mergeCell ref="A1:H1"/>
    <mergeCell ref="A2:H2"/>
    <mergeCell ref="A6:H6"/>
    <mergeCell ref="A8:D8"/>
    <mergeCell ref="A9:D11"/>
    <mergeCell ref="E9:E10"/>
    <mergeCell ref="E11:H11"/>
    <mergeCell ref="G9:H9"/>
    <mergeCell ref="C33:D33"/>
    <mergeCell ref="C39:D39"/>
    <mergeCell ref="B49:D49"/>
    <mergeCell ref="A50:G50"/>
    <mergeCell ref="A51:G5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63"/>
  <sheetViews>
    <sheetView zoomScalePageLayoutView="0" workbookViewId="0" topLeftCell="A30">
      <selection activeCell="B34" sqref="B34:C38"/>
    </sheetView>
  </sheetViews>
  <sheetFormatPr defaultColWidth="9.00390625" defaultRowHeight="12.75"/>
  <cols>
    <col min="1" max="3" width="14.25390625" style="0" customWidth="1"/>
    <col min="4" max="4" width="49.75390625" style="0" customWidth="1"/>
  </cols>
  <sheetData>
    <row r="1" spans="1:8" ht="19.5">
      <c r="A1" s="272" t="s">
        <v>133</v>
      </c>
      <c r="B1" s="272"/>
      <c r="C1" s="272"/>
      <c r="D1" s="272"/>
      <c r="E1" s="259"/>
      <c r="F1" s="259"/>
      <c r="G1" s="259"/>
      <c r="H1" s="259"/>
    </row>
    <row r="2" spans="1:4" ht="12.75">
      <c r="A2" s="298" t="s">
        <v>106</v>
      </c>
      <c r="B2" s="298"/>
      <c r="C2" s="298"/>
      <c r="D2" s="298"/>
    </row>
    <row r="3" spans="1:3" ht="12.75">
      <c r="A3" s="8" t="s">
        <v>111</v>
      </c>
      <c r="B3" s="8"/>
      <c r="C3" s="8"/>
    </row>
    <row r="4" spans="1:4" ht="12.75">
      <c r="A4" s="8"/>
      <c r="B4" s="8"/>
      <c r="C4" s="8"/>
      <c r="D4" s="8"/>
    </row>
    <row r="5" spans="1:4" ht="19.5" customHeight="1">
      <c r="A5" s="303" t="s">
        <v>125</v>
      </c>
      <c r="B5" s="304"/>
      <c r="C5" s="304"/>
      <c r="D5" s="305"/>
    </row>
    <row r="6" spans="1:4" ht="12.75" customHeight="1">
      <c r="A6" s="9" t="s">
        <v>13</v>
      </c>
      <c r="B6" s="9"/>
      <c r="C6" s="20"/>
      <c r="D6" s="8"/>
    </row>
    <row r="7" spans="1:4" ht="15.75">
      <c r="A7" s="31" t="s">
        <v>84</v>
      </c>
      <c r="B7" s="21"/>
      <c r="C7" s="13"/>
      <c r="D7" s="27">
        <v>2023</v>
      </c>
    </row>
    <row r="8" spans="1:4" ht="14.25" customHeight="1">
      <c r="A8" s="301" t="s">
        <v>83</v>
      </c>
      <c r="B8" s="299" t="s">
        <v>85</v>
      </c>
      <c r="C8" s="300"/>
      <c r="D8" s="306" t="s">
        <v>88</v>
      </c>
    </row>
    <row r="9" spans="1:4" ht="26.25" customHeight="1">
      <c r="A9" s="302"/>
      <c r="B9" s="29" t="s">
        <v>86</v>
      </c>
      <c r="C9" s="30" t="s">
        <v>87</v>
      </c>
      <c r="D9" s="307"/>
    </row>
    <row r="10" spans="1:4" ht="24.75" customHeight="1">
      <c r="A10" s="32">
        <v>1000</v>
      </c>
      <c r="B10" s="22">
        <v>200</v>
      </c>
      <c r="C10" s="34">
        <v>800</v>
      </c>
      <c r="D10" s="37" t="s">
        <v>156</v>
      </c>
    </row>
    <row r="11" spans="1:4" ht="24.75" customHeight="1">
      <c r="A11" s="32">
        <v>3500</v>
      </c>
      <c r="B11" s="87">
        <v>0</v>
      </c>
      <c r="C11" s="35">
        <v>3500</v>
      </c>
      <c r="D11" s="261" t="s">
        <v>141</v>
      </c>
    </row>
    <row r="12" spans="1:4" ht="24.75" customHeight="1">
      <c r="A12" s="32">
        <v>150</v>
      </c>
      <c r="B12" s="87">
        <v>150</v>
      </c>
      <c r="C12" s="35"/>
      <c r="D12" s="261" t="s">
        <v>166</v>
      </c>
    </row>
    <row r="13" spans="1:4" ht="24.75" customHeight="1">
      <c r="A13" s="32">
        <v>100</v>
      </c>
      <c r="B13" s="64">
        <v>100</v>
      </c>
      <c r="C13" s="34"/>
      <c r="D13" s="37" t="s">
        <v>155</v>
      </c>
    </row>
    <row r="14" spans="1:4" ht="15" customHeight="1">
      <c r="A14" s="223">
        <f>SUM(B14:C14)</f>
        <v>4750</v>
      </c>
      <c r="B14" s="223">
        <f>SUM(B10:B13)</f>
        <v>450</v>
      </c>
      <c r="C14" s="226">
        <f>SUM(C10:C13)</f>
        <v>4300</v>
      </c>
      <c r="D14" s="225"/>
    </row>
    <row r="15" spans="1:4" ht="15" customHeight="1">
      <c r="A15" s="25"/>
      <c r="B15" s="26"/>
      <c r="C15" s="36"/>
      <c r="D15" s="28">
        <v>2024</v>
      </c>
    </row>
    <row r="16" spans="1:4" ht="15" customHeight="1">
      <c r="A16" s="301" t="s">
        <v>83</v>
      </c>
      <c r="B16" s="299" t="s">
        <v>85</v>
      </c>
      <c r="C16" s="300"/>
      <c r="D16" s="306" t="s">
        <v>88</v>
      </c>
    </row>
    <row r="17" spans="1:4" ht="26.25" customHeight="1">
      <c r="A17" s="302"/>
      <c r="B17" s="29" t="s">
        <v>86</v>
      </c>
      <c r="C17" s="30" t="s">
        <v>87</v>
      </c>
      <c r="D17" s="307"/>
    </row>
    <row r="18" spans="1:4" ht="24.75" customHeight="1">
      <c r="A18" s="32">
        <v>700</v>
      </c>
      <c r="B18" s="32">
        <v>700</v>
      </c>
      <c r="C18" s="35"/>
      <c r="D18" s="37" t="s">
        <v>142</v>
      </c>
    </row>
    <row r="19" spans="1:4" ht="24.75" customHeight="1">
      <c r="A19" s="32">
        <v>600</v>
      </c>
      <c r="B19" s="22">
        <v>600</v>
      </c>
      <c r="C19" s="34"/>
      <c r="D19" s="261" t="s">
        <v>159</v>
      </c>
    </row>
    <row r="20" spans="1:4" ht="24.75" customHeight="1">
      <c r="A20" s="32">
        <v>250</v>
      </c>
      <c r="B20" s="22">
        <v>250</v>
      </c>
      <c r="C20" s="34"/>
      <c r="D20" s="37" t="s">
        <v>158</v>
      </c>
    </row>
    <row r="21" spans="1:4" ht="24.75" customHeight="1">
      <c r="A21" s="33">
        <f>SUM(B21:C21)</f>
        <v>0</v>
      </c>
      <c r="B21" s="33"/>
      <c r="C21" s="35"/>
      <c r="D21" s="37"/>
    </row>
    <row r="22" spans="1:4" ht="15" customHeight="1">
      <c r="A22" s="223">
        <f>SUM(B22:C22)</f>
        <v>1550</v>
      </c>
      <c r="B22" s="223">
        <f>SUM(B18:B21)</f>
        <v>1550</v>
      </c>
      <c r="C22" s="226">
        <f>SUM(C18:C21)</f>
        <v>0</v>
      </c>
      <c r="D22" s="225"/>
    </row>
    <row r="23" spans="1:4" ht="15" customHeight="1">
      <c r="A23" s="25"/>
      <c r="B23" s="26"/>
      <c r="C23" s="36"/>
      <c r="D23" s="28">
        <v>2025</v>
      </c>
    </row>
    <row r="24" spans="1:4" ht="15" customHeight="1">
      <c r="A24" s="301" t="s">
        <v>83</v>
      </c>
      <c r="B24" s="299" t="s">
        <v>85</v>
      </c>
      <c r="C24" s="300"/>
      <c r="D24" s="306" t="s">
        <v>88</v>
      </c>
    </row>
    <row r="25" spans="1:4" ht="26.25" customHeight="1">
      <c r="A25" s="302"/>
      <c r="B25" s="29" t="s">
        <v>86</v>
      </c>
      <c r="C25" s="30" t="s">
        <v>87</v>
      </c>
      <c r="D25" s="307"/>
    </row>
    <row r="26" spans="1:4" ht="24.75" customHeight="1">
      <c r="A26" s="32">
        <v>700</v>
      </c>
      <c r="B26" s="22">
        <v>700</v>
      </c>
      <c r="C26" s="34"/>
      <c r="D26" s="37" t="s">
        <v>157</v>
      </c>
    </row>
    <row r="27" spans="1:4" ht="24.75" customHeight="1">
      <c r="A27" s="32">
        <v>800</v>
      </c>
      <c r="B27" s="32">
        <v>800</v>
      </c>
      <c r="C27" s="35"/>
      <c r="D27" s="37" t="s">
        <v>160</v>
      </c>
    </row>
    <row r="28" spans="1:4" ht="24.75" customHeight="1">
      <c r="A28" s="33">
        <v>250</v>
      </c>
      <c r="B28" s="33">
        <v>250</v>
      </c>
      <c r="C28" s="35"/>
      <c r="D28" s="38" t="s">
        <v>163</v>
      </c>
    </row>
    <row r="29" spans="1:4" ht="24.75" customHeight="1">
      <c r="A29" s="33">
        <f>SUM(B29:C29)</f>
        <v>0</v>
      </c>
      <c r="B29" s="90"/>
      <c r="C29" s="35"/>
      <c r="D29" s="37"/>
    </row>
    <row r="30" spans="1:4" ht="15" customHeight="1">
      <c r="A30" s="223">
        <f>SUM(B30:C30)</f>
        <v>1750</v>
      </c>
      <c r="B30" s="223">
        <f>SUM(B26:B29)</f>
        <v>1750</v>
      </c>
      <c r="C30" s="224">
        <f>SUM(C26:C29)</f>
        <v>0</v>
      </c>
      <c r="D30" s="225"/>
    </row>
    <row r="31" spans="1:3" ht="15" customHeight="1">
      <c r="A31" s="8"/>
      <c r="B31" s="8"/>
      <c r="C31" s="8"/>
    </row>
    <row r="32" spans="1:3" ht="15" customHeight="1">
      <c r="A32" s="8"/>
      <c r="B32" s="8"/>
      <c r="C32" s="8"/>
    </row>
    <row r="33" spans="1:3" ht="12.75">
      <c r="A33" s="8"/>
      <c r="B33" s="8"/>
      <c r="C33" s="8"/>
    </row>
    <row r="34" spans="1:4" ht="12.75" customHeight="1">
      <c r="A34" s="170" t="s">
        <v>119</v>
      </c>
      <c r="B34" s="169">
        <v>44746</v>
      </c>
      <c r="C34" s="170"/>
      <c r="D34" s="170"/>
    </row>
    <row r="35" spans="1:4" ht="15" customHeight="1">
      <c r="A35" s="172"/>
      <c r="B35" s="172"/>
      <c r="C35" s="172"/>
      <c r="D35" s="172"/>
    </row>
    <row r="36" spans="1:4" ht="15" customHeight="1">
      <c r="A36" s="170" t="s">
        <v>120</v>
      </c>
      <c r="B36" s="171" t="s">
        <v>154</v>
      </c>
      <c r="C36" s="171"/>
      <c r="D36" s="171"/>
    </row>
    <row r="37" spans="1:4" ht="15" customHeight="1">
      <c r="A37" s="171"/>
      <c r="B37" s="171"/>
      <c r="C37" s="171"/>
      <c r="D37" s="171"/>
    </row>
    <row r="38" spans="1:4" ht="15" customHeight="1">
      <c r="A38" s="170" t="s">
        <v>122</v>
      </c>
      <c r="B38" s="171" t="s">
        <v>153</v>
      </c>
      <c r="C38" s="171"/>
      <c r="D38" s="171"/>
    </row>
    <row r="39" spans="1:3" ht="12.75">
      <c r="A39" s="8"/>
      <c r="B39" s="8"/>
      <c r="C39" s="8"/>
    </row>
    <row r="40" spans="1:3" ht="12.75">
      <c r="A40" s="8"/>
      <c r="B40" s="8"/>
      <c r="C40" s="8"/>
    </row>
    <row r="41" spans="1:3" ht="12.75">
      <c r="A41" s="8"/>
      <c r="B41" s="8"/>
      <c r="C41" s="8"/>
    </row>
    <row r="42" spans="1:3" ht="12.75">
      <c r="A42" s="8"/>
      <c r="B42" s="8"/>
      <c r="C42" s="8"/>
    </row>
    <row r="43" spans="1:3" ht="12.75">
      <c r="A43" s="8"/>
      <c r="B43" s="8"/>
      <c r="C43" s="8"/>
    </row>
    <row r="44" spans="1:3" ht="12.75" customHeight="1">
      <c r="A44" s="8"/>
      <c r="B44" s="8"/>
      <c r="C44" s="8"/>
    </row>
    <row r="45" spans="1:3" ht="12.75">
      <c r="A45" s="8"/>
      <c r="B45" s="8"/>
      <c r="C45" s="8"/>
    </row>
    <row r="46" spans="1:3" ht="12.75">
      <c r="A46" s="8"/>
      <c r="B46" s="8"/>
      <c r="C46" s="8"/>
    </row>
    <row r="47" spans="1:3" ht="12.75">
      <c r="A47" s="8"/>
      <c r="B47" s="8"/>
      <c r="C47" s="8"/>
    </row>
    <row r="48" spans="1:3" ht="12.75">
      <c r="A48" s="8"/>
      <c r="B48" s="8"/>
      <c r="C48" s="8"/>
    </row>
    <row r="49" spans="1:3" ht="99.75" customHeight="1">
      <c r="A49" s="8"/>
      <c r="B49" s="8"/>
      <c r="C49" s="8"/>
    </row>
    <row r="52" ht="12.75" customHeight="1"/>
    <row r="56" spans="5:28" ht="12.75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5:28" ht="12.75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5:28" ht="12.75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5:28" ht="12.75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5:28" ht="12.75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5:28" ht="12.75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5:28" ht="12.75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5:28" ht="12.75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73" ht="13.5" customHeight="1"/>
    <row r="74" ht="13.5" customHeight="1"/>
  </sheetData>
  <sheetProtection/>
  <mergeCells count="12">
    <mergeCell ref="D24:D25"/>
    <mergeCell ref="A8:A9"/>
    <mergeCell ref="A1:D1"/>
    <mergeCell ref="A2:D2"/>
    <mergeCell ref="B8:C8"/>
    <mergeCell ref="A16:A17"/>
    <mergeCell ref="B16:C16"/>
    <mergeCell ref="A24:A25"/>
    <mergeCell ref="A5:D5"/>
    <mergeCell ref="D8:D9"/>
    <mergeCell ref="D16:D17"/>
    <mergeCell ref="B24:C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3" width="14.25390625" style="0" customWidth="1"/>
    <col min="4" max="4" width="45.75390625" style="0" customWidth="1"/>
  </cols>
  <sheetData>
    <row r="1" spans="1:8" ht="19.5">
      <c r="A1" s="272" t="s">
        <v>133</v>
      </c>
      <c r="B1" s="272"/>
      <c r="C1" s="272"/>
      <c r="D1" s="272"/>
      <c r="E1" s="259"/>
      <c r="F1" s="259"/>
      <c r="G1" s="259"/>
      <c r="H1" s="259"/>
    </row>
    <row r="2" spans="1:4" ht="12.75">
      <c r="A2" s="298" t="s">
        <v>106</v>
      </c>
      <c r="B2" s="298"/>
      <c r="C2" s="298"/>
      <c r="D2" s="298"/>
    </row>
    <row r="3" spans="1:4" ht="12.75">
      <c r="A3" s="8"/>
      <c r="B3" s="8"/>
      <c r="C3" s="8"/>
      <c r="D3" s="8"/>
    </row>
    <row r="4" spans="1:3" ht="12.75">
      <c r="A4" s="8" t="s">
        <v>108</v>
      </c>
      <c r="B4" s="8"/>
      <c r="C4" s="8"/>
    </row>
    <row r="5" spans="1:4" ht="20.25" customHeight="1">
      <c r="A5" s="303" t="s">
        <v>125</v>
      </c>
      <c r="B5" s="304"/>
      <c r="C5" s="304"/>
      <c r="D5" s="305"/>
    </row>
    <row r="6" spans="1:4" ht="18">
      <c r="A6" s="9" t="s">
        <v>13</v>
      </c>
      <c r="B6" s="9"/>
      <c r="C6" s="20"/>
      <c r="D6" s="8"/>
    </row>
    <row r="7" spans="1:4" ht="15.75">
      <c r="A7" s="31" t="s">
        <v>84</v>
      </c>
      <c r="B7" s="21"/>
      <c r="C7" s="13"/>
      <c r="D7" s="27">
        <v>2023</v>
      </c>
    </row>
    <row r="8" spans="1:4" ht="12.75">
      <c r="A8" s="301" t="s">
        <v>83</v>
      </c>
      <c r="B8" s="299" t="s">
        <v>85</v>
      </c>
      <c r="C8" s="300"/>
      <c r="D8" s="306" t="s">
        <v>88</v>
      </c>
    </row>
    <row r="9" spans="1:4" ht="25.5">
      <c r="A9" s="302"/>
      <c r="B9" s="29" t="s">
        <v>86</v>
      </c>
      <c r="C9" s="30" t="s">
        <v>87</v>
      </c>
      <c r="D9" s="307"/>
    </row>
    <row r="10" spans="1:4" ht="24.75" customHeight="1">
      <c r="A10" s="32">
        <v>2000</v>
      </c>
      <c r="B10" s="260">
        <v>2000</v>
      </c>
      <c r="C10" s="34"/>
      <c r="D10" s="37" t="s">
        <v>134</v>
      </c>
    </row>
    <row r="11" spans="1:4" ht="24.75" customHeight="1">
      <c r="A11" s="32">
        <v>200</v>
      </c>
      <c r="B11" s="32">
        <v>200</v>
      </c>
      <c r="C11" s="35"/>
      <c r="D11" s="37" t="s">
        <v>135</v>
      </c>
    </row>
    <row r="12" spans="1:4" ht="24.75" customHeight="1">
      <c r="A12" s="33">
        <v>250</v>
      </c>
      <c r="B12" s="90">
        <v>250</v>
      </c>
      <c r="C12" s="35"/>
      <c r="D12" s="37" t="s">
        <v>136</v>
      </c>
    </row>
    <row r="13" spans="1:4" ht="24.75" customHeight="1">
      <c r="A13" s="223">
        <f>SUM(B13:C13)</f>
        <v>2450</v>
      </c>
      <c r="B13" s="223">
        <f>SUM(B10:B12)</f>
        <v>2450</v>
      </c>
      <c r="C13" s="226">
        <f>SUM(C10:C12)</f>
        <v>0</v>
      </c>
      <c r="D13" s="225"/>
    </row>
    <row r="14" spans="1:4" ht="15.75">
      <c r="A14" s="25"/>
      <c r="B14" s="26"/>
      <c r="C14" s="36"/>
      <c r="D14" s="28">
        <v>2024</v>
      </c>
    </row>
    <row r="15" spans="1:4" ht="12.75">
      <c r="A15" s="301" t="s">
        <v>83</v>
      </c>
      <c r="B15" s="299" t="s">
        <v>85</v>
      </c>
      <c r="C15" s="300"/>
      <c r="D15" s="306" t="s">
        <v>88</v>
      </c>
    </row>
    <row r="16" spans="1:4" ht="25.5">
      <c r="A16" s="302"/>
      <c r="B16" s="29" t="s">
        <v>86</v>
      </c>
      <c r="C16" s="30" t="s">
        <v>87</v>
      </c>
      <c r="D16" s="307"/>
    </row>
    <row r="17" spans="1:4" ht="24.75" customHeight="1">
      <c r="A17" s="32">
        <v>900</v>
      </c>
      <c r="B17" s="32">
        <v>900</v>
      </c>
      <c r="C17" s="35"/>
      <c r="D17" s="37" t="s">
        <v>137</v>
      </c>
    </row>
    <row r="18" spans="1:4" ht="24.75" customHeight="1">
      <c r="A18" s="32">
        <v>200</v>
      </c>
      <c r="B18" s="32">
        <v>200</v>
      </c>
      <c r="C18" s="35"/>
      <c r="D18" s="37" t="s">
        <v>135</v>
      </c>
    </row>
    <row r="19" spans="1:4" ht="24.75" customHeight="1">
      <c r="A19" s="33">
        <v>350</v>
      </c>
      <c r="B19" s="33">
        <v>350</v>
      </c>
      <c r="C19" s="35"/>
      <c r="D19" s="38" t="s">
        <v>161</v>
      </c>
    </row>
    <row r="20" spans="1:4" ht="24.75" customHeight="1">
      <c r="A20" s="33">
        <v>200</v>
      </c>
      <c r="B20" s="33">
        <v>200</v>
      </c>
      <c r="C20" s="35"/>
      <c r="D20" s="38" t="s">
        <v>158</v>
      </c>
    </row>
    <row r="21" spans="1:4" ht="24.75" customHeight="1">
      <c r="A21" s="33">
        <v>400</v>
      </c>
      <c r="B21" s="33">
        <v>400</v>
      </c>
      <c r="C21" s="35"/>
      <c r="D21" s="37" t="s">
        <v>162</v>
      </c>
    </row>
    <row r="22" spans="1:4" ht="24.75" customHeight="1">
      <c r="A22" s="223">
        <f>SUM(B22:C22)</f>
        <v>2050</v>
      </c>
      <c r="B22" s="223">
        <f>SUM(B17:B21)</f>
        <v>2050</v>
      </c>
      <c r="C22" s="226">
        <f>SUM(C17:C21)</f>
        <v>0</v>
      </c>
      <c r="D22" s="225"/>
    </row>
    <row r="23" spans="1:4" ht="15.75">
      <c r="A23" s="25"/>
      <c r="B23" s="26"/>
      <c r="C23" s="36"/>
      <c r="D23" s="28">
        <v>2025</v>
      </c>
    </row>
    <row r="24" spans="1:4" ht="12.75">
      <c r="A24" s="301" t="s">
        <v>83</v>
      </c>
      <c r="B24" s="299" t="s">
        <v>85</v>
      </c>
      <c r="C24" s="300"/>
      <c r="D24" s="306" t="s">
        <v>88</v>
      </c>
    </row>
    <row r="25" spans="1:4" ht="25.5">
      <c r="A25" s="302"/>
      <c r="B25" s="29" t="s">
        <v>86</v>
      </c>
      <c r="C25" s="30" t="s">
        <v>87</v>
      </c>
      <c r="D25" s="307"/>
    </row>
    <row r="26" spans="1:4" ht="24.75" customHeight="1">
      <c r="A26" s="32">
        <v>100</v>
      </c>
      <c r="B26" s="32">
        <v>100</v>
      </c>
      <c r="C26" s="35"/>
      <c r="D26" s="37" t="s">
        <v>135</v>
      </c>
    </row>
    <row r="27" spans="1:4" ht="24.75" customHeight="1">
      <c r="A27" s="33">
        <v>350</v>
      </c>
      <c r="B27" s="33">
        <v>350</v>
      </c>
      <c r="C27" s="35"/>
      <c r="D27" s="38" t="s">
        <v>138</v>
      </c>
    </row>
    <row r="28" spans="1:4" ht="24.75" customHeight="1">
      <c r="A28" s="33">
        <v>400</v>
      </c>
      <c r="B28" s="33">
        <v>400</v>
      </c>
      <c r="C28" s="35"/>
      <c r="D28" s="38" t="s">
        <v>164</v>
      </c>
    </row>
    <row r="29" spans="1:4" ht="24.75" customHeight="1">
      <c r="A29" s="33">
        <v>650</v>
      </c>
      <c r="B29" s="90">
        <v>650</v>
      </c>
      <c r="C29" s="35"/>
      <c r="D29" s="37" t="s">
        <v>165</v>
      </c>
    </row>
    <row r="30" spans="1:4" ht="24.75" customHeight="1">
      <c r="A30" s="223">
        <f>SUM(B30:C30)</f>
        <v>1500</v>
      </c>
      <c r="B30" s="223">
        <f>SUM(B26:B29)</f>
        <v>1500</v>
      </c>
      <c r="C30" s="224">
        <f>SUM(C26:C29)</f>
        <v>0</v>
      </c>
      <c r="D30" s="225"/>
    </row>
    <row r="31" spans="1:3" ht="12.75">
      <c r="A31" s="8"/>
      <c r="B31" s="8"/>
      <c r="C31" s="8"/>
    </row>
    <row r="32" spans="1:3" ht="12.75">
      <c r="A32" s="8"/>
      <c r="B32" s="8"/>
      <c r="C32" s="8"/>
    </row>
    <row r="33" spans="1:3" ht="12.75">
      <c r="A33" s="8"/>
      <c r="B33" s="8"/>
      <c r="C33" s="8"/>
    </row>
    <row r="34" spans="1:3" ht="12.75">
      <c r="A34" s="170" t="s">
        <v>119</v>
      </c>
      <c r="B34" s="169">
        <v>44746</v>
      </c>
      <c r="C34" s="258"/>
    </row>
    <row r="35" spans="1:3" ht="15.75">
      <c r="A35" s="172"/>
      <c r="B35" s="257"/>
      <c r="C35" s="257"/>
    </row>
    <row r="36" spans="1:3" ht="12.75">
      <c r="A36" s="170" t="s">
        <v>120</v>
      </c>
      <c r="B36" s="171" t="s">
        <v>154</v>
      </c>
      <c r="C36" s="171"/>
    </row>
    <row r="37" spans="1:3" ht="12.75">
      <c r="A37" s="171"/>
      <c r="B37" s="171"/>
      <c r="C37" s="171"/>
    </row>
    <row r="38" spans="1:3" ht="12.75">
      <c r="A38" s="170" t="s">
        <v>122</v>
      </c>
      <c r="B38" s="171" t="s">
        <v>153</v>
      </c>
      <c r="C38" s="171"/>
    </row>
  </sheetData>
  <sheetProtection/>
  <mergeCells count="12">
    <mergeCell ref="A24:A25"/>
    <mergeCell ref="B24:C24"/>
    <mergeCell ref="D24:D25"/>
    <mergeCell ref="A5:D5"/>
    <mergeCell ref="A8:A9"/>
    <mergeCell ref="B8:C8"/>
    <mergeCell ref="D8:D9"/>
    <mergeCell ref="A15:A16"/>
    <mergeCell ref="A1:D1"/>
    <mergeCell ref="A2:D2"/>
    <mergeCell ref="B15:C15"/>
    <mergeCell ref="D15:D16"/>
  </mergeCells>
  <printOptions/>
  <pageMargins left="0.7086614173228346" right="0.7086614173228346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25">
      <selection activeCell="I23" sqref="I23"/>
    </sheetView>
  </sheetViews>
  <sheetFormatPr defaultColWidth="9.00390625" defaultRowHeight="12.75"/>
  <cols>
    <col min="1" max="3" width="14.25390625" style="0" customWidth="1"/>
    <col min="4" max="4" width="45.625" style="0" customWidth="1"/>
  </cols>
  <sheetData>
    <row r="1" spans="1:8" ht="19.5">
      <c r="A1" s="272" t="s">
        <v>133</v>
      </c>
      <c r="B1" s="272"/>
      <c r="C1" s="272"/>
      <c r="D1" s="272"/>
      <c r="E1" s="259"/>
      <c r="F1" s="259"/>
      <c r="G1" s="259"/>
      <c r="H1" s="259"/>
    </row>
    <row r="2" spans="1:4" ht="12.75">
      <c r="A2" s="298" t="s">
        <v>106</v>
      </c>
      <c r="B2" s="298"/>
      <c r="C2" s="298"/>
      <c r="D2" s="298"/>
    </row>
    <row r="3" spans="1:4" ht="12.75">
      <c r="A3" s="8"/>
      <c r="B3" s="8"/>
      <c r="C3" s="8"/>
      <c r="D3" s="8"/>
    </row>
    <row r="4" spans="1:3" ht="12.75">
      <c r="A4" s="308" t="s">
        <v>113</v>
      </c>
      <c r="B4" s="308"/>
      <c r="C4" s="308"/>
    </row>
    <row r="5" spans="1:4" ht="12.75">
      <c r="A5" s="303" t="s">
        <v>125</v>
      </c>
      <c r="B5" s="304"/>
      <c r="C5" s="304"/>
      <c r="D5" s="305"/>
    </row>
    <row r="6" spans="1:4" ht="18">
      <c r="A6" s="9" t="s">
        <v>13</v>
      </c>
      <c r="B6" s="9"/>
      <c r="C6" s="20"/>
      <c r="D6" s="8"/>
    </row>
    <row r="7" spans="1:4" ht="15.75">
      <c r="A7" s="31" t="s">
        <v>84</v>
      </c>
      <c r="B7" s="21"/>
      <c r="C7" s="13"/>
      <c r="D7" s="27">
        <v>2023</v>
      </c>
    </row>
    <row r="8" spans="1:4" ht="12.75">
      <c r="A8" s="301" t="s">
        <v>83</v>
      </c>
      <c r="B8" s="299" t="s">
        <v>85</v>
      </c>
      <c r="C8" s="300"/>
      <c r="D8" s="306" t="s">
        <v>88</v>
      </c>
    </row>
    <row r="9" spans="1:4" ht="25.5">
      <c r="A9" s="302"/>
      <c r="B9" s="29" t="s">
        <v>86</v>
      </c>
      <c r="C9" s="30" t="s">
        <v>87</v>
      </c>
      <c r="D9" s="307"/>
    </row>
    <row r="10" spans="1:4" ht="24.75" customHeight="1">
      <c r="A10" s="32">
        <v>900</v>
      </c>
      <c r="B10" s="87">
        <v>200</v>
      </c>
      <c r="C10" s="35">
        <v>700</v>
      </c>
      <c r="D10" s="261" t="s">
        <v>168</v>
      </c>
    </row>
    <row r="11" spans="1:4" ht="24.75" customHeight="1">
      <c r="A11" s="32">
        <v>250</v>
      </c>
      <c r="B11" s="90">
        <v>250</v>
      </c>
      <c r="C11" s="35"/>
      <c r="D11" s="262" t="s">
        <v>139</v>
      </c>
    </row>
    <row r="12" spans="1:4" ht="24.75" customHeight="1">
      <c r="A12" s="33">
        <v>150</v>
      </c>
      <c r="B12" s="90">
        <v>150</v>
      </c>
      <c r="C12" s="35"/>
      <c r="D12" s="38" t="s">
        <v>166</v>
      </c>
    </row>
    <row r="13" spans="1:4" ht="24.75" customHeight="1">
      <c r="A13" s="33">
        <v>500</v>
      </c>
      <c r="B13" s="90">
        <v>100</v>
      </c>
      <c r="C13" s="35">
        <v>400</v>
      </c>
      <c r="D13" s="37" t="s">
        <v>169</v>
      </c>
    </row>
    <row r="14" spans="1:4" ht="24.75" customHeight="1">
      <c r="A14" s="223">
        <f>SUM(B14:C14)</f>
        <v>1800</v>
      </c>
      <c r="B14" s="223">
        <f>SUM(B10:B13)</f>
        <v>700</v>
      </c>
      <c r="C14" s="226">
        <f>SUM(C10:C13)</f>
        <v>1100</v>
      </c>
      <c r="D14" s="225"/>
    </row>
    <row r="15" spans="1:4" ht="24.75" customHeight="1">
      <c r="A15" s="25"/>
      <c r="B15" s="26"/>
      <c r="C15" s="36"/>
      <c r="D15" s="28">
        <v>2024</v>
      </c>
    </row>
    <row r="16" spans="1:4" ht="24.75" customHeight="1">
      <c r="A16" s="301" t="s">
        <v>83</v>
      </c>
      <c r="B16" s="299" t="s">
        <v>85</v>
      </c>
      <c r="C16" s="300"/>
      <c r="D16" s="306" t="s">
        <v>88</v>
      </c>
    </row>
    <row r="17" spans="1:4" ht="25.5">
      <c r="A17" s="302"/>
      <c r="B17" s="29" t="s">
        <v>86</v>
      </c>
      <c r="C17" s="30" t="s">
        <v>87</v>
      </c>
      <c r="D17" s="307"/>
    </row>
    <row r="18" spans="1:4" ht="12.75">
      <c r="A18" s="32">
        <v>900</v>
      </c>
      <c r="B18" s="260">
        <v>900</v>
      </c>
      <c r="C18" s="34"/>
      <c r="D18" s="261" t="s">
        <v>171</v>
      </c>
    </row>
    <row r="19" spans="1:4" ht="12.75">
      <c r="A19" s="32">
        <v>200</v>
      </c>
      <c r="B19" s="32">
        <v>200</v>
      </c>
      <c r="C19" s="35"/>
      <c r="D19" s="37" t="s">
        <v>170</v>
      </c>
    </row>
    <row r="20" spans="1:4" ht="24.75" customHeight="1">
      <c r="A20" s="33">
        <v>800</v>
      </c>
      <c r="B20" s="33">
        <v>800</v>
      </c>
      <c r="C20" s="35"/>
      <c r="D20" s="262" t="s">
        <v>167</v>
      </c>
    </row>
    <row r="21" spans="1:4" ht="24.75" customHeight="1">
      <c r="A21" s="33">
        <v>350</v>
      </c>
      <c r="B21" s="33">
        <v>350</v>
      </c>
      <c r="C21" s="35"/>
      <c r="D21" s="37" t="s">
        <v>158</v>
      </c>
    </row>
    <row r="22" spans="1:4" ht="24.75" customHeight="1">
      <c r="A22" s="223">
        <f>SUM(B22:C22)</f>
        <v>2250</v>
      </c>
      <c r="B22" s="223">
        <f>SUM(B18:B21)</f>
        <v>2250</v>
      </c>
      <c r="C22" s="226">
        <f>SUM(C18:C21)</f>
        <v>0</v>
      </c>
      <c r="D22" s="225"/>
    </row>
    <row r="23" spans="1:4" ht="24.75" customHeight="1">
      <c r="A23" s="25"/>
      <c r="B23" s="26"/>
      <c r="C23" s="36"/>
      <c r="D23" s="28">
        <v>2025</v>
      </c>
    </row>
    <row r="24" spans="1:4" ht="24.75" customHeight="1">
      <c r="A24" s="301" t="s">
        <v>83</v>
      </c>
      <c r="B24" s="299" t="s">
        <v>85</v>
      </c>
      <c r="C24" s="300"/>
      <c r="D24" s="306" t="s">
        <v>88</v>
      </c>
    </row>
    <row r="25" spans="1:4" ht="25.5">
      <c r="A25" s="302"/>
      <c r="B25" s="29" t="s">
        <v>86</v>
      </c>
      <c r="C25" s="30" t="s">
        <v>87</v>
      </c>
      <c r="D25" s="307"/>
    </row>
    <row r="26" spans="1:4" ht="16.5" customHeight="1">
      <c r="A26" s="32">
        <v>1500</v>
      </c>
      <c r="B26" s="260">
        <v>1500</v>
      </c>
      <c r="C26" s="34"/>
      <c r="D26" s="261" t="s">
        <v>172</v>
      </c>
    </row>
    <row r="27" spans="1:4" ht="23.25" customHeight="1">
      <c r="A27" s="32">
        <v>300</v>
      </c>
      <c r="B27" s="87">
        <v>300</v>
      </c>
      <c r="C27" s="35"/>
      <c r="D27" s="37" t="s">
        <v>140</v>
      </c>
    </row>
    <row r="28" spans="1:4" ht="24.75" customHeight="1">
      <c r="A28" s="33">
        <v>1000</v>
      </c>
      <c r="B28" s="33">
        <v>1000</v>
      </c>
      <c r="C28" s="35"/>
      <c r="D28" s="38" t="s">
        <v>173</v>
      </c>
    </row>
    <row r="29" spans="1:4" ht="24.75" customHeight="1">
      <c r="A29" s="33">
        <f>SUM(B29:C29)</f>
        <v>0</v>
      </c>
      <c r="B29" s="90"/>
      <c r="C29" s="35"/>
      <c r="D29" s="37"/>
    </row>
    <row r="30" spans="1:4" ht="24.75" customHeight="1">
      <c r="A30" s="223">
        <f>SUM(B30:C30)</f>
        <v>2800</v>
      </c>
      <c r="B30" s="223">
        <f>SUM(B26:B29)</f>
        <v>2800</v>
      </c>
      <c r="C30" s="224">
        <f>SUM(C26:C29)</f>
        <v>0</v>
      </c>
      <c r="D30" s="225"/>
    </row>
    <row r="31" spans="1:4" ht="24.75" customHeight="1">
      <c r="A31" s="33">
        <f>SUM(B31:C31)</f>
        <v>0</v>
      </c>
      <c r="B31" s="90"/>
      <c r="C31" s="35"/>
      <c r="D31" s="37"/>
    </row>
    <row r="32" spans="1:4" ht="24.75" customHeight="1">
      <c r="A32" s="23">
        <f>SUM(B32:C32)</f>
        <v>3800</v>
      </c>
      <c r="B32" s="23">
        <f>SUM(B28:B31)</f>
        <v>3800</v>
      </c>
      <c r="C32" s="15">
        <f>SUM(C28:C31)</f>
        <v>0</v>
      </c>
      <c r="D32" s="24"/>
    </row>
    <row r="33" spans="1:3" ht="12.75">
      <c r="A33" s="8"/>
      <c r="B33" s="8"/>
      <c r="C33" s="8"/>
    </row>
    <row r="34" spans="1:3" ht="12.75">
      <c r="A34" s="170" t="s">
        <v>119</v>
      </c>
      <c r="B34" s="169">
        <v>44746</v>
      </c>
      <c r="C34" s="258"/>
    </row>
    <row r="35" spans="1:3" ht="15.75">
      <c r="A35" s="172"/>
      <c r="B35" s="257"/>
      <c r="C35" s="257"/>
    </row>
    <row r="36" spans="1:3" ht="12.75">
      <c r="A36" s="170" t="s">
        <v>123</v>
      </c>
      <c r="B36" s="171" t="s">
        <v>154</v>
      </c>
      <c r="C36" s="171"/>
    </row>
    <row r="37" spans="1:3" ht="12.75">
      <c r="A37" s="171"/>
      <c r="B37" s="171"/>
      <c r="C37" s="171"/>
    </row>
    <row r="38" spans="1:3" ht="12.75">
      <c r="A38" s="170" t="s">
        <v>121</v>
      </c>
      <c r="B38" s="171" t="s">
        <v>153</v>
      </c>
      <c r="C38" s="171"/>
    </row>
  </sheetData>
  <sheetProtection/>
  <mergeCells count="13">
    <mergeCell ref="A16:A17"/>
    <mergeCell ref="B16:C16"/>
    <mergeCell ref="D16:D17"/>
    <mergeCell ref="A24:A25"/>
    <mergeCell ref="B24:C24"/>
    <mergeCell ref="D24:D25"/>
    <mergeCell ref="A1:D1"/>
    <mergeCell ref="A2:D2"/>
    <mergeCell ref="A4:C4"/>
    <mergeCell ref="A5:D5"/>
    <mergeCell ref="A8:A9"/>
    <mergeCell ref="B8:C8"/>
    <mergeCell ref="D8:D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9">
      <selection activeCell="I21" sqref="I21"/>
    </sheetView>
  </sheetViews>
  <sheetFormatPr defaultColWidth="9.00390625" defaultRowHeight="12.75"/>
  <cols>
    <col min="1" max="3" width="14.25390625" style="0" customWidth="1"/>
    <col min="4" max="4" width="46.25390625" style="0" customWidth="1"/>
  </cols>
  <sheetData>
    <row r="1" spans="1:8" ht="19.5">
      <c r="A1" s="272" t="s">
        <v>133</v>
      </c>
      <c r="B1" s="272"/>
      <c r="C1" s="272"/>
      <c r="D1" s="272"/>
      <c r="E1" s="259"/>
      <c r="F1" s="259"/>
      <c r="G1" s="259"/>
      <c r="H1" s="259"/>
    </row>
    <row r="2" spans="1:4" ht="12.75">
      <c r="A2" s="298" t="s">
        <v>106</v>
      </c>
      <c r="B2" s="298"/>
      <c r="C2" s="298"/>
      <c r="D2" s="298"/>
    </row>
    <row r="3" spans="1:4" ht="12.75">
      <c r="A3" s="8"/>
      <c r="B3" s="8"/>
      <c r="C3" s="8"/>
      <c r="D3" s="8"/>
    </row>
    <row r="4" spans="1:3" ht="12.75">
      <c r="A4" s="8" t="s">
        <v>109</v>
      </c>
      <c r="B4" s="8"/>
      <c r="C4" s="8"/>
    </row>
    <row r="5" spans="1:4" ht="21" customHeight="1">
      <c r="A5" s="303" t="s">
        <v>125</v>
      </c>
      <c r="B5" s="304"/>
      <c r="C5" s="304"/>
      <c r="D5" s="305"/>
    </row>
    <row r="6" spans="1:4" ht="18">
      <c r="A6" s="9" t="s">
        <v>13</v>
      </c>
      <c r="B6" s="9"/>
      <c r="C6" s="20"/>
      <c r="D6" s="8"/>
    </row>
    <row r="7" spans="1:4" ht="15.75">
      <c r="A7" s="31" t="s">
        <v>84</v>
      </c>
      <c r="B7" s="21"/>
      <c r="C7" s="13"/>
      <c r="D7" s="27">
        <v>2023</v>
      </c>
    </row>
    <row r="8" spans="1:4" ht="12.75">
      <c r="A8" s="301" t="s">
        <v>83</v>
      </c>
      <c r="B8" s="299" t="s">
        <v>85</v>
      </c>
      <c r="C8" s="300"/>
      <c r="D8" s="306" t="s">
        <v>88</v>
      </c>
    </row>
    <row r="9" spans="1:4" ht="25.5">
      <c r="A9" s="302"/>
      <c r="B9" s="29" t="s">
        <v>86</v>
      </c>
      <c r="C9" s="30" t="s">
        <v>87</v>
      </c>
      <c r="D9" s="307"/>
    </row>
    <row r="10" spans="1:4" ht="24.75" customHeight="1">
      <c r="A10" s="32">
        <f>SUM(B10:C10)</f>
        <v>250</v>
      </c>
      <c r="B10" s="22">
        <v>250</v>
      </c>
      <c r="C10" s="34"/>
      <c r="D10" s="261" t="s">
        <v>143</v>
      </c>
    </row>
    <row r="11" spans="1:4" ht="24.75" customHeight="1">
      <c r="A11" s="32">
        <v>200</v>
      </c>
      <c r="B11" s="87">
        <v>200</v>
      </c>
      <c r="C11" s="35"/>
      <c r="D11" s="37" t="s">
        <v>144</v>
      </c>
    </row>
    <row r="12" spans="1:4" ht="24.75" customHeight="1">
      <c r="A12" s="33">
        <f>SUM(B12:C12)</f>
        <v>0</v>
      </c>
      <c r="B12" s="90"/>
      <c r="C12" s="35"/>
      <c r="D12" s="38"/>
    </row>
    <row r="13" spans="1:4" ht="24.75" customHeight="1">
      <c r="A13" s="33">
        <f>SUM(B13:C13)</f>
        <v>0</v>
      </c>
      <c r="B13" s="90"/>
      <c r="C13" s="35"/>
      <c r="D13" s="37"/>
    </row>
    <row r="14" spans="1:4" ht="24.75" customHeight="1">
      <c r="A14" s="223">
        <f>SUM(B14:C14)</f>
        <v>450</v>
      </c>
      <c r="B14" s="223">
        <f>SUM(B10:B13)</f>
        <v>450</v>
      </c>
      <c r="C14" s="226">
        <f>SUM(C10:C13)</f>
        <v>0</v>
      </c>
      <c r="D14" s="225"/>
    </row>
    <row r="15" spans="1:4" ht="15.75">
      <c r="A15" s="25"/>
      <c r="B15" s="26"/>
      <c r="C15" s="36"/>
      <c r="D15" s="28">
        <v>2024</v>
      </c>
    </row>
    <row r="16" spans="1:4" ht="12.75">
      <c r="A16" s="301" t="s">
        <v>83</v>
      </c>
      <c r="B16" s="299" t="s">
        <v>85</v>
      </c>
      <c r="C16" s="300"/>
      <c r="D16" s="306" t="s">
        <v>88</v>
      </c>
    </row>
    <row r="17" spans="1:4" ht="25.5">
      <c r="A17" s="302"/>
      <c r="B17" s="29" t="s">
        <v>86</v>
      </c>
      <c r="C17" s="30" t="s">
        <v>87</v>
      </c>
      <c r="D17" s="307"/>
    </row>
    <row r="18" spans="1:4" ht="24.75" customHeight="1">
      <c r="A18" s="32">
        <v>200</v>
      </c>
      <c r="B18" s="260">
        <v>200</v>
      </c>
      <c r="C18" s="34"/>
      <c r="D18" s="37" t="s">
        <v>145</v>
      </c>
    </row>
    <row r="19" spans="1:4" ht="24.75" customHeight="1">
      <c r="A19" s="32">
        <v>50</v>
      </c>
      <c r="B19" s="32">
        <v>50</v>
      </c>
      <c r="C19" s="35"/>
      <c r="D19" s="37" t="s">
        <v>174</v>
      </c>
    </row>
    <row r="20" spans="1:4" ht="24.75" customHeight="1">
      <c r="A20" s="33">
        <v>400</v>
      </c>
      <c r="B20" s="33">
        <v>400</v>
      </c>
      <c r="C20" s="35"/>
      <c r="D20" s="38" t="s">
        <v>175</v>
      </c>
    </row>
    <row r="21" spans="1:4" ht="24.75" customHeight="1">
      <c r="A21" s="33">
        <f>SUM(B21:C21)</f>
        <v>0</v>
      </c>
      <c r="B21" s="33"/>
      <c r="C21" s="35"/>
      <c r="D21" s="37"/>
    </row>
    <row r="22" spans="1:4" ht="24.75" customHeight="1">
      <c r="A22" s="223">
        <f>SUM(B22:C22)</f>
        <v>650</v>
      </c>
      <c r="B22" s="223">
        <f>SUM(B18:B21)</f>
        <v>650</v>
      </c>
      <c r="C22" s="226">
        <f>SUM(C18:C21)</f>
        <v>0</v>
      </c>
      <c r="D22" s="225"/>
    </row>
    <row r="23" spans="1:4" ht="15.75">
      <c r="A23" s="25"/>
      <c r="B23" s="26"/>
      <c r="C23" s="36"/>
      <c r="D23" s="28">
        <v>2025</v>
      </c>
    </row>
    <row r="24" spans="1:4" ht="12.75">
      <c r="A24" s="301" t="s">
        <v>83</v>
      </c>
      <c r="B24" s="299" t="s">
        <v>85</v>
      </c>
      <c r="C24" s="300"/>
      <c r="D24" s="306" t="s">
        <v>88</v>
      </c>
    </row>
    <row r="25" spans="1:4" ht="25.5">
      <c r="A25" s="302"/>
      <c r="B25" s="29" t="s">
        <v>86</v>
      </c>
      <c r="C25" s="30" t="s">
        <v>87</v>
      </c>
      <c r="D25" s="307"/>
    </row>
    <row r="26" spans="1:4" ht="24.75" customHeight="1">
      <c r="A26" s="32">
        <f>SUM(B26:C26)</f>
        <v>0</v>
      </c>
      <c r="B26" s="22"/>
      <c r="C26" s="34"/>
      <c r="D26" s="37"/>
    </row>
    <row r="27" spans="1:4" ht="24.75" customHeight="1">
      <c r="A27" s="32">
        <f>SUM(B27:C27)</f>
        <v>0</v>
      </c>
      <c r="B27" s="32"/>
      <c r="C27" s="35"/>
      <c r="D27" s="37"/>
    </row>
    <row r="28" spans="1:4" ht="24.75" customHeight="1">
      <c r="A28" s="33">
        <f>SUM(B28:C28)</f>
        <v>0</v>
      </c>
      <c r="B28" s="33"/>
      <c r="C28" s="35"/>
      <c r="D28" s="38"/>
    </row>
    <row r="29" spans="1:4" ht="24.75" customHeight="1">
      <c r="A29" s="33">
        <f>SUM(B29:C29)</f>
        <v>0</v>
      </c>
      <c r="B29" s="90"/>
      <c r="C29" s="35"/>
      <c r="D29" s="37"/>
    </row>
    <row r="30" spans="1:4" ht="24.75" customHeight="1">
      <c r="A30" s="223">
        <f>SUM(B30:C30)</f>
        <v>0</v>
      </c>
      <c r="B30" s="223">
        <f>SUM(B26:B29)</f>
        <v>0</v>
      </c>
      <c r="C30" s="224">
        <f>SUM(C26:C29)</f>
        <v>0</v>
      </c>
      <c r="D30" s="225"/>
    </row>
    <row r="31" spans="1:3" ht="12.75">
      <c r="A31" s="8"/>
      <c r="B31" s="8"/>
      <c r="C31" s="8"/>
    </row>
    <row r="32" spans="1:3" ht="12.75">
      <c r="A32" s="8"/>
      <c r="B32" s="8"/>
      <c r="C32" s="8"/>
    </row>
    <row r="33" spans="1:3" ht="12.75">
      <c r="A33" s="8"/>
      <c r="B33" s="8"/>
      <c r="C33" s="8"/>
    </row>
    <row r="34" spans="1:3" ht="12.75">
      <c r="A34" s="170" t="s">
        <v>119</v>
      </c>
      <c r="B34" s="169">
        <v>44746</v>
      </c>
      <c r="C34" s="258"/>
    </row>
    <row r="35" spans="1:3" ht="15.75">
      <c r="A35" s="172"/>
      <c r="B35" s="257"/>
      <c r="C35" s="257"/>
    </row>
    <row r="36" spans="1:3" ht="12.75">
      <c r="A36" s="170" t="s">
        <v>120</v>
      </c>
      <c r="B36" s="171" t="s">
        <v>154</v>
      </c>
      <c r="C36" s="171"/>
    </row>
    <row r="37" spans="1:3" ht="12.75">
      <c r="A37" s="171"/>
      <c r="B37" s="171"/>
      <c r="C37" s="171"/>
    </row>
    <row r="38" spans="1:3" ht="12.75">
      <c r="A38" s="170" t="s">
        <v>121</v>
      </c>
      <c r="B38" s="171" t="s">
        <v>153</v>
      </c>
      <c r="C38" s="171"/>
    </row>
  </sheetData>
  <sheetProtection/>
  <mergeCells count="12">
    <mergeCell ref="A1:D1"/>
    <mergeCell ref="A2:D2"/>
    <mergeCell ref="D16:D17"/>
    <mergeCell ref="A24:A25"/>
    <mergeCell ref="B24:C24"/>
    <mergeCell ref="D24:D25"/>
    <mergeCell ref="A5:D5"/>
    <mergeCell ref="A8:A9"/>
    <mergeCell ref="B8:C8"/>
    <mergeCell ref="D8:D9"/>
    <mergeCell ref="A16:A17"/>
    <mergeCell ref="B16:C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OkÚ Jeseník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Peitlová Iva</dc:creator>
  <cp:keywords/>
  <dc:description/>
  <cp:lastModifiedBy>Frenclová Lenka</cp:lastModifiedBy>
  <cp:lastPrinted>2022-09-13T12:20:57Z</cp:lastPrinted>
  <dcterms:created xsi:type="dcterms:W3CDTF">2003-10-20T11:56:42Z</dcterms:created>
  <dcterms:modified xsi:type="dcterms:W3CDTF">2022-09-13T13:18:06Z</dcterms:modified>
  <cp:category/>
  <cp:version/>
  <cp:contentType/>
  <cp:contentStatus/>
</cp:coreProperties>
</file>